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1832" tabRatio="804" firstSheet="2" activeTab="2"/>
  </bookViews>
  <sheets>
    <sheet name="Стартовый (2)" sheetId="141" state="hidden" r:id="rId1"/>
    <sheet name="Стартовый" sheetId="120" state="hidden" r:id="rId2"/>
    <sheet name="МП" sheetId="138" r:id="rId3"/>
    <sheet name="ППЮ " sheetId="38" state="hidden" r:id="rId4"/>
    <sheet name="ППЮ" sheetId="142" r:id="rId5"/>
    <sheet name="ЛПЮ" sheetId="129" r:id="rId6"/>
    <sheet name="ППД" sheetId="131" r:id="rId7"/>
    <sheet name="ППД(О)" sheetId="143" r:id="rId8"/>
    <sheet name="КПД" sheetId="159" r:id="rId9"/>
    <sheet name="7-лет" sheetId="156" r:id="rId10"/>
    <sheet name="4-лет" sheetId="151" r:id="rId11"/>
    <sheet name="Посадка" sheetId="155" r:id="rId12"/>
  </sheets>
  <definedNames>
    <definedName name="_1479Фамилия__имя_1_1_1" localSheetId="9">#REF!</definedName>
    <definedName name="_1479Фамилия__имя_1_1_1" localSheetId="8">#REF!</definedName>
    <definedName name="_1479Фамилия__имя_1_1_1">#REF!</definedName>
    <definedName name="_1479Фамилия__имя_1_1_1_1" localSheetId="9">#REF!</definedName>
    <definedName name="_1479Фамилия__имя_1_1_1_1" localSheetId="8">#REF!</definedName>
    <definedName name="_1479Фамилия__имя_1_1_1_1">#REF!</definedName>
    <definedName name="_1479Фамилия__имя_1_1_1_10" localSheetId="9">#REF!</definedName>
    <definedName name="_1479Фамилия__имя_1_1_1_10" localSheetId="8">#REF!</definedName>
    <definedName name="_1479Фамилия__имя_1_1_1_10">#REF!</definedName>
    <definedName name="_1479Фамилия__имя_1_1_1_11" localSheetId="9">#REF!</definedName>
    <definedName name="_1479Фамилия__имя_1_1_1_11" localSheetId="8">#REF!</definedName>
    <definedName name="_1479Фамилия__имя_1_1_1_11">#REF!</definedName>
    <definedName name="_1479Фамилия__имя_1_1_1_12" localSheetId="9">#REF!</definedName>
    <definedName name="_1479Фамилия__имя_1_1_1_12" localSheetId="8">#REF!</definedName>
    <definedName name="_1479Фамилия__имя_1_1_1_12">#REF!</definedName>
    <definedName name="_1479Фамилия__имя_1_1_1_13" localSheetId="9">#REF!</definedName>
    <definedName name="_1479Фамилия__имя_1_1_1_13" localSheetId="8">#REF!</definedName>
    <definedName name="_1479Фамилия__имя_1_1_1_13">#REF!</definedName>
    <definedName name="_1479Фамилия__имя_1_1_1_14" localSheetId="9">#REF!</definedName>
    <definedName name="_1479Фамилия__имя_1_1_1_14" localSheetId="8">#REF!</definedName>
    <definedName name="_1479Фамилия__имя_1_1_1_14">#REF!</definedName>
    <definedName name="_1479Фамилия__имя_1_1_1_2" localSheetId="9">#REF!</definedName>
    <definedName name="_1479Фамилия__имя_1_1_1_2" localSheetId="8">#REF!</definedName>
    <definedName name="_1479Фамилия__имя_1_1_1_2">#REF!</definedName>
    <definedName name="_1479Фамилия__имя_1_1_1_3" localSheetId="9">#REF!</definedName>
    <definedName name="_1479Фамилия__имя_1_1_1_3" localSheetId="8">#REF!</definedName>
    <definedName name="_1479Фамилия__имя_1_1_1_3">#REF!</definedName>
    <definedName name="_1479Фамилия__имя_1_1_1_4" localSheetId="9">#REF!</definedName>
    <definedName name="_1479Фамилия__имя_1_1_1_4" localSheetId="8">#REF!</definedName>
    <definedName name="_1479Фамилия__имя_1_1_1_4">#REF!</definedName>
    <definedName name="_1479Фамилия__имя_1_1_1_5" localSheetId="9">#REF!</definedName>
    <definedName name="_1479Фамилия__имя_1_1_1_5" localSheetId="8">#REF!</definedName>
    <definedName name="_1479Фамилия__имя_1_1_1_5">#REF!</definedName>
    <definedName name="_1479Фамилия__имя_1_1_1_6" localSheetId="9">#REF!</definedName>
    <definedName name="_1479Фамилия__имя_1_1_1_6" localSheetId="8">#REF!</definedName>
    <definedName name="_1479Фамилия__имя_1_1_1_6">#REF!</definedName>
    <definedName name="_1479Фамилия__имя_1_1_1_7" localSheetId="9">#REF!</definedName>
    <definedName name="_1479Фамилия__имя_1_1_1_7" localSheetId="8">#REF!</definedName>
    <definedName name="_1479Фамилия__имя_1_1_1_7">#REF!</definedName>
    <definedName name="_1479Фамилия__имя_1_1_1_8" localSheetId="9">#REF!</definedName>
    <definedName name="_1479Фамилия__имя_1_1_1_8" localSheetId="8">#REF!</definedName>
    <definedName name="_1479Фамилия__имя_1_1_1_8">#REF!</definedName>
    <definedName name="_1479Фамилия__имя_1_1_1_9" localSheetId="9">#REF!</definedName>
    <definedName name="_1479Фамилия__имя_1_1_1_9" localSheetId="8">#REF!</definedName>
    <definedName name="_1479Фамилия__имя_1_1_1_9">#REF!</definedName>
    <definedName name="_1479Фамилия__имя_2_1_1_1" localSheetId="9">#REF!</definedName>
    <definedName name="_1479Фамилия__имя_2_1_1_1" localSheetId="8">#REF!</definedName>
    <definedName name="_1479Фамилия__имя_2_1_1_1">#REF!</definedName>
    <definedName name="_335Звание__разряд_1_1_1" localSheetId="9">#REF!</definedName>
    <definedName name="_335Звание__разряд_1_1_1" localSheetId="8">#REF!</definedName>
    <definedName name="_335Звание__разряд_1_1_1">#REF!</definedName>
    <definedName name="_335Звание__разряд_1_1_1_1" localSheetId="9">#REF!</definedName>
    <definedName name="_335Звание__разряд_1_1_1_1" localSheetId="8">#REF!</definedName>
    <definedName name="_335Звание__разряд_1_1_1_1">#REF!</definedName>
    <definedName name="_335Звание__разряд_1_1_1_10" localSheetId="9">#REF!</definedName>
    <definedName name="_335Звание__разряд_1_1_1_10" localSheetId="8">#REF!</definedName>
    <definedName name="_335Звание__разряд_1_1_1_10">#REF!</definedName>
    <definedName name="_335Звание__разряд_1_1_1_11" localSheetId="9">#REF!</definedName>
    <definedName name="_335Звание__разряд_1_1_1_11" localSheetId="8">#REF!</definedName>
    <definedName name="_335Звание__разряд_1_1_1_11">#REF!</definedName>
    <definedName name="_335Звание__разряд_1_1_1_12" localSheetId="9">#REF!</definedName>
    <definedName name="_335Звание__разряд_1_1_1_12" localSheetId="8">#REF!</definedName>
    <definedName name="_335Звание__разряд_1_1_1_12">#REF!</definedName>
    <definedName name="_335Звание__разряд_1_1_1_13" localSheetId="9">#REF!</definedName>
    <definedName name="_335Звание__разряд_1_1_1_13" localSheetId="8">#REF!</definedName>
    <definedName name="_335Звание__разряд_1_1_1_13">#REF!</definedName>
    <definedName name="_335Звание__разряд_1_1_1_14" localSheetId="9">#REF!</definedName>
    <definedName name="_335Звание__разряд_1_1_1_14" localSheetId="8">#REF!</definedName>
    <definedName name="_335Звание__разряд_1_1_1_14">#REF!</definedName>
    <definedName name="_335Звание__разряд_1_1_1_15" localSheetId="9">#REF!</definedName>
    <definedName name="_335Звание__разряд_1_1_1_15" localSheetId="8">#REF!</definedName>
    <definedName name="_335Звание__разряд_1_1_1_15">#REF!</definedName>
    <definedName name="_335Звание__разряд_1_1_1_2" localSheetId="9">#REF!</definedName>
    <definedName name="_335Звание__разряд_1_1_1_2" localSheetId="8">#REF!</definedName>
    <definedName name="_335Звание__разряд_1_1_1_2">#REF!</definedName>
    <definedName name="_335Звание__разряд_1_1_1_3" localSheetId="9">#REF!</definedName>
    <definedName name="_335Звание__разряд_1_1_1_3" localSheetId="8">#REF!</definedName>
    <definedName name="_335Звание__разряд_1_1_1_3">#REF!</definedName>
    <definedName name="_335Звание__разряд_1_1_1_4" localSheetId="9">#REF!</definedName>
    <definedName name="_335Звание__разряд_1_1_1_4" localSheetId="8">#REF!</definedName>
    <definedName name="_335Звание__разряд_1_1_1_4">#REF!</definedName>
    <definedName name="_335Звание__разряд_1_1_1_6" localSheetId="9">#REF!</definedName>
    <definedName name="_335Звание__разряд_1_1_1_6" localSheetId="8">#REF!</definedName>
    <definedName name="_335Звание__разряд_1_1_1_6">#REF!</definedName>
    <definedName name="_335Звание__разряд_1_1_1_7" localSheetId="9">#REF!</definedName>
    <definedName name="_335Звание__разряд_1_1_1_7" localSheetId="8">#REF!</definedName>
    <definedName name="_335Звание__разряд_1_1_1_7">#REF!</definedName>
    <definedName name="_335Звание__разряд_1_1_1_8" localSheetId="9">#REF!</definedName>
    <definedName name="_335Звание__разряд_1_1_1_8" localSheetId="8">#REF!</definedName>
    <definedName name="_335Звание__разряд_1_1_1_8">#REF!</definedName>
    <definedName name="_335Звание__разряд_1_1_1_9" localSheetId="9">#REF!</definedName>
    <definedName name="_335Звание__разряд_1_1_1_9" localSheetId="8">#REF!</definedName>
    <definedName name="_335Звание__разряд_1_1_1_9">#REF!</definedName>
    <definedName name="_490Мастер_лист_1_1_1" localSheetId="9">#REF!</definedName>
    <definedName name="_490Мастер_лист_1_1_1" localSheetId="8">#REF!</definedName>
    <definedName name="_490Мастер_лист_1_1_1">#REF!</definedName>
    <definedName name="_490Мастер_лист_1_1_1_1" localSheetId="9">#REF!</definedName>
    <definedName name="_490Мастер_лист_1_1_1_1" localSheetId="8">#REF!</definedName>
    <definedName name="_490Мастер_лист_1_1_1_1">#REF!</definedName>
    <definedName name="_490Мастер_лист_1_1_1_10" localSheetId="9">#REF!</definedName>
    <definedName name="_490Мастер_лист_1_1_1_10" localSheetId="8">#REF!</definedName>
    <definedName name="_490Мастер_лист_1_1_1_10">#REF!</definedName>
    <definedName name="_490Мастер_лист_1_1_1_11" localSheetId="9">#REF!</definedName>
    <definedName name="_490Мастер_лист_1_1_1_11" localSheetId="8">#REF!</definedName>
    <definedName name="_490Мастер_лист_1_1_1_11">#REF!</definedName>
    <definedName name="_490Мастер_лист_1_1_1_12" localSheetId="9">#REF!</definedName>
    <definedName name="_490Мастер_лист_1_1_1_12" localSheetId="8">#REF!</definedName>
    <definedName name="_490Мастер_лист_1_1_1_12">#REF!</definedName>
    <definedName name="_490Мастер_лист_1_1_1_13" localSheetId="9">#REF!</definedName>
    <definedName name="_490Мастер_лист_1_1_1_13" localSheetId="8">#REF!</definedName>
    <definedName name="_490Мастер_лист_1_1_1_13">#REF!</definedName>
    <definedName name="_490Мастер_лист_1_1_1_14" localSheetId="9">#REF!</definedName>
    <definedName name="_490Мастер_лист_1_1_1_14" localSheetId="8">#REF!</definedName>
    <definedName name="_490Мастер_лист_1_1_1_14">#REF!</definedName>
    <definedName name="_490Мастер_лист_1_1_1_2" localSheetId="9">#REF!</definedName>
    <definedName name="_490Мастер_лист_1_1_1_2" localSheetId="8">#REF!</definedName>
    <definedName name="_490Мастер_лист_1_1_1_2">#REF!</definedName>
    <definedName name="_490Мастер_лист_1_1_1_3" localSheetId="9">#REF!</definedName>
    <definedName name="_490Мастер_лист_1_1_1_3" localSheetId="8">#REF!</definedName>
    <definedName name="_490Мастер_лист_1_1_1_3">#REF!</definedName>
    <definedName name="_490Мастер_лист_1_1_1_4" localSheetId="9">#REF!</definedName>
    <definedName name="_490Мастер_лист_1_1_1_4" localSheetId="8">#REF!</definedName>
    <definedName name="_490Мастер_лист_1_1_1_4">#REF!</definedName>
    <definedName name="_490Мастер_лист_1_1_1_5" localSheetId="9">#REF!</definedName>
    <definedName name="_490Мастер_лист_1_1_1_5" localSheetId="8">#REF!</definedName>
    <definedName name="_490Мастер_лист_1_1_1_5">#REF!</definedName>
    <definedName name="_490Мастер_лист_1_1_1_6" localSheetId="9">#REF!</definedName>
    <definedName name="_490Мастер_лист_1_1_1_6" localSheetId="8">#REF!</definedName>
    <definedName name="_490Мастер_лист_1_1_1_6">#REF!</definedName>
    <definedName name="_490Мастер_лист_1_1_1_7" localSheetId="9">#REF!</definedName>
    <definedName name="_490Мастер_лист_1_1_1_7" localSheetId="8">#REF!</definedName>
    <definedName name="_490Мастер_лист_1_1_1_7">#REF!</definedName>
    <definedName name="_490Мастер_лист_1_1_1_8" localSheetId="9">#REF!</definedName>
    <definedName name="_490Мастер_лист_1_1_1_8" localSheetId="8">#REF!</definedName>
    <definedName name="_490Мастер_лист_1_1_1_8">#REF!</definedName>
    <definedName name="_490Мастер_лист_1_1_1_9" localSheetId="9">#REF!</definedName>
    <definedName name="_490Мастер_лист_1_1_1_9" localSheetId="8">#REF!</definedName>
    <definedName name="_490Мастер_лист_1_1_1_9">#REF!</definedName>
    <definedName name="_83Excel_BuiltIn_Print_Area_1" localSheetId="9">#REF!</definedName>
    <definedName name="_83Excel_BuiltIn_Print_Area_1" localSheetId="8">#REF!</definedName>
    <definedName name="_83Excel_BuiltIn_Print_Area_1">#REF!</definedName>
    <definedName name="_83Excel_BuiltIn_Print_Area_1_1" localSheetId="9">#REF!</definedName>
    <definedName name="_83Excel_BuiltIn_Print_Area_1_1" localSheetId="8">#REF!</definedName>
    <definedName name="_83Excel_BuiltIn_Print_Area_1_1">#REF!</definedName>
    <definedName name="_83Excel_BuiltIn_Print_Area_1_10" localSheetId="9">#REF!</definedName>
    <definedName name="_83Excel_BuiltIn_Print_Area_1_10" localSheetId="8">#REF!</definedName>
    <definedName name="_83Excel_BuiltIn_Print_Area_1_10">#REF!</definedName>
    <definedName name="_83Excel_BuiltIn_Print_Area_1_11" localSheetId="9">#REF!</definedName>
    <definedName name="_83Excel_BuiltIn_Print_Area_1_11" localSheetId="8">#REF!</definedName>
    <definedName name="_83Excel_BuiltIn_Print_Area_1_11">#REF!</definedName>
    <definedName name="_83Excel_BuiltIn_Print_Area_1_12" localSheetId="9">#REF!</definedName>
    <definedName name="_83Excel_BuiltIn_Print_Area_1_12" localSheetId="8">#REF!</definedName>
    <definedName name="_83Excel_BuiltIn_Print_Area_1_12">#REF!</definedName>
    <definedName name="_83Excel_BuiltIn_Print_Area_1_13" localSheetId="9">#REF!</definedName>
    <definedName name="_83Excel_BuiltIn_Print_Area_1_13" localSheetId="8">#REF!</definedName>
    <definedName name="_83Excel_BuiltIn_Print_Area_1_13">#REF!</definedName>
    <definedName name="_83Excel_BuiltIn_Print_Area_1_14" localSheetId="9">#REF!</definedName>
    <definedName name="_83Excel_BuiltIn_Print_Area_1_14" localSheetId="8">#REF!</definedName>
    <definedName name="_83Excel_BuiltIn_Print_Area_1_14">#REF!</definedName>
    <definedName name="_83Excel_BuiltIn_Print_Area_1_2" localSheetId="9">#REF!</definedName>
    <definedName name="_83Excel_BuiltIn_Print_Area_1_2" localSheetId="8">#REF!</definedName>
    <definedName name="_83Excel_BuiltIn_Print_Area_1_2">#REF!</definedName>
    <definedName name="_83Excel_BuiltIn_Print_Area_1_3" localSheetId="9">#REF!</definedName>
    <definedName name="_83Excel_BuiltIn_Print_Area_1_3" localSheetId="8">#REF!</definedName>
    <definedName name="_83Excel_BuiltIn_Print_Area_1_3">#REF!</definedName>
    <definedName name="_83Excel_BuiltIn_Print_Area_1_4" localSheetId="9">#REF!</definedName>
    <definedName name="_83Excel_BuiltIn_Print_Area_1_4" localSheetId="8">#REF!</definedName>
    <definedName name="_83Excel_BuiltIn_Print_Area_1_4">#REF!</definedName>
    <definedName name="_83Excel_BuiltIn_Print_Area_1_5" localSheetId="9">#REF!</definedName>
    <definedName name="_83Excel_BuiltIn_Print_Area_1_5" localSheetId="8">#REF!</definedName>
    <definedName name="_83Excel_BuiltIn_Print_Area_1_5">#REF!</definedName>
    <definedName name="_83Excel_BuiltIn_Print_Area_1_6" localSheetId="9">#REF!</definedName>
    <definedName name="_83Excel_BuiltIn_Print_Area_1_6" localSheetId="8">#REF!</definedName>
    <definedName name="_83Excel_BuiltIn_Print_Area_1_6">#REF!</definedName>
    <definedName name="_83Excel_BuiltIn_Print_Area_1_7" localSheetId="9">#REF!</definedName>
    <definedName name="_83Excel_BuiltIn_Print_Area_1_7" localSheetId="8">#REF!</definedName>
    <definedName name="_83Excel_BuiltIn_Print_Area_1_7">#REF!</definedName>
    <definedName name="_83Excel_BuiltIn_Print_Area_1_8" localSheetId="9">#REF!</definedName>
    <definedName name="_83Excel_BuiltIn_Print_Area_1_8" localSheetId="8">#REF!</definedName>
    <definedName name="_83Excel_BuiltIn_Print_Area_1_8">#REF!</definedName>
    <definedName name="_83Excel_BuiltIn_Print_Area_1_9" localSheetId="9">#REF!</definedName>
    <definedName name="_83Excel_BuiltIn_Print_Area_1_9" localSheetId="8">#REF!</definedName>
    <definedName name="_83Excel_BuiltIn_Print_Area_1_9">#REF!</definedName>
    <definedName name="_86Excel_BuiltIn_Print_Area_2" localSheetId="9">#REF!</definedName>
    <definedName name="_86Excel_BuiltIn_Print_Area_2" localSheetId="8">#REF!</definedName>
    <definedName name="_86Excel_BuiltIn_Print_Area_2">#REF!</definedName>
    <definedName name="_88Excel_BuiltIn_Print_Area_7" localSheetId="9">#REF!</definedName>
    <definedName name="_88Excel_BuiltIn_Print_Area_7" localSheetId="8">#REF!</definedName>
    <definedName name="_88Excel_BuiltIn_Print_Area_7">#REF!</definedName>
    <definedName name="_88Excel_BuiltIn_Print_Area_7_1" localSheetId="9">#REF!</definedName>
    <definedName name="_88Excel_BuiltIn_Print_Area_7_1" localSheetId="8">#REF!</definedName>
    <definedName name="_88Excel_BuiltIn_Print_Area_7_1">#REF!</definedName>
    <definedName name="_88Excel_BuiltIn_Print_Area_7_10" localSheetId="9">#REF!</definedName>
    <definedName name="_88Excel_BuiltIn_Print_Area_7_10" localSheetId="8">#REF!</definedName>
    <definedName name="_88Excel_BuiltIn_Print_Area_7_10">#REF!</definedName>
    <definedName name="_88Excel_BuiltIn_Print_Area_7_11" localSheetId="9">#REF!</definedName>
    <definedName name="_88Excel_BuiltIn_Print_Area_7_11" localSheetId="8">#REF!</definedName>
    <definedName name="_88Excel_BuiltIn_Print_Area_7_11">#REF!</definedName>
    <definedName name="_88Excel_BuiltIn_Print_Area_7_12" localSheetId="9">#REF!</definedName>
    <definedName name="_88Excel_BuiltIn_Print_Area_7_12" localSheetId="8">#REF!</definedName>
    <definedName name="_88Excel_BuiltIn_Print_Area_7_12">#REF!</definedName>
    <definedName name="_88Excel_BuiltIn_Print_Area_7_13" localSheetId="9">#REF!</definedName>
    <definedName name="_88Excel_BuiltIn_Print_Area_7_13" localSheetId="8">#REF!</definedName>
    <definedName name="_88Excel_BuiltIn_Print_Area_7_13">#REF!</definedName>
    <definedName name="_88Excel_BuiltIn_Print_Area_7_14" localSheetId="9">#REF!</definedName>
    <definedName name="_88Excel_BuiltIn_Print_Area_7_14" localSheetId="8">#REF!</definedName>
    <definedName name="_88Excel_BuiltIn_Print_Area_7_14">#REF!</definedName>
    <definedName name="_88Excel_BuiltIn_Print_Area_7_2" localSheetId="9">#REF!</definedName>
    <definedName name="_88Excel_BuiltIn_Print_Area_7_2" localSheetId="8">#REF!</definedName>
    <definedName name="_88Excel_BuiltIn_Print_Area_7_2">#REF!</definedName>
    <definedName name="_88Excel_BuiltIn_Print_Area_7_3" localSheetId="9">#REF!</definedName>
    <definedName name="_88Excel_BuiltIn_Print_Area_7_3" localSheetId="8">#REF!</definedName>
    <definedName name="_88Excel_BuiltIn_Print_Area_7_3">#REF!</definedName>
    <definedName name="_88Excel_BuiltIn_Print_Area_7_4" localSheetId="9">#REF!</definedName>
    <definedName name="_88Excel_BuiltIn_Print_Area_7_4" localSheetId="8">#REF!</definedName>
    <definedName name="_88Excel_BuiltIn_Print_Area_7_4">#REF!</definedName>
    <definedName name="_88Excel_BuiltIn_Print_Area_7_5" localSheetId="9">#REF!</definedName>
    <definedName name="_88Excel_BuiltIn_Print_Area_7_5" localSheetId="8">#REF!</definedName>
    <definedName name="_88Excel_BuiltIn_Print_Area_7_5">#REF!</definedName>
    <definedName name="_88Excel_BuiltIn_Print_Area_7_6" localSheetId="9">#REF!</definedName>
    <definedName name="_88Excel_BuiltIn_Print_Area_7_6" localSheetId="8">#REF!</definedName>
    <definedName name="_88Excel_BuiltIn_Print_Area_7_6">#REF!</definedName>
    <definedName name="_88Excel_BuiltIn_Print_Area_7_7" localSheetId="9">#REF!</definedName>
    <definedName name="_88Excel_BuiltIn_Print_Area_7_7" localSheetId="8">#REF!</definedName>
    <definedName name="_88Excel_BuiltIn_Print_Area_7_7">#REF!</definedName>
    <definedName name="_88Excel_BuiltIn_Print_Area_7_8" localSheetId="9">#REF!</definedName>
    <definedName name="_88Excel_BuiltIn_Print_Area_7_8" localSheetId="8">#REF!</definedName>
    <definedName name="_88Excel_BuiltIn_Print_Area_7_8">#REF!</definedName>
    <definedName name="_88Excel_BuiltIn_Print_Area_7_9" localSheetId="9">#REF!</definedName>
    <definedName name="_88Excel_BuiltIn_Print_Area_7_9" localSheetId="8">#REF!</definedName>
    <definedName name="_88Excel_BuiltIn_Print_Area_7_9">#REF!</definedName>
    <definedName name="_90Excel_BuiltIn_Print_Area_2_1" localSheetId="9">#REF!</definedName>
    <definedName name="_90Excel_BuiltIn_Print_Area_2_1" localSheetId="8">#REF!</definedName>
    <definedName name="_90Excel_BuiltIn_Print_Area_2_1">#REF!</definedName>
    <definedName name="_90Excel_BuiltIn_Print_Area_2_1_1" localSheetId="9">#REF!</definedName>
    <definedName name="_90Excel_BuiltIn_Print_Area_2_1_1" localSheetId="8">#REF!</definedName>
    <definedName name="_90Excel_BuiltIn_Print_Area_2_1_1">#REF!</definedName>
    <definedName name="_90Excel_BuiltIn_Print_Area_2_1_10" localSheetId="9">#REF!</definedName>
    <definedName name="_90Excel_BuiltIn_Print_Area_2_1_10" localSheetId="8">#REF!</definedName>
    <definedName name="_90Excel_BuiltIn_Print_Area_2_1_10">#REF!</definedName>
    <definedName name="_90Excel_BuiltIn_Print_Area_2_1_12" localSheetId="9">#REF!</definedName>
    <definedName name="_90Excel_BuiltIn_Print_Area_2_1_12" localSheetId="8">#REF!</definedName>
    <definedName name="_90Excel_BuiltIn_Print_Area_2_1_12">#REF!</definedName>
    <definedName name="_90Excel_BuiltIn_Print_Area_2_1_13" localSheetId="9">#REF!</definedName>
    <definedName name="_90Excel_BuiltIn_Print_Area_2_1_13" localSheetId="8">#REF!</definedName>
    <definedName name="_90Excel_BuiltIn_Print_Area_2_1_13">#REF!</definedName>
    <definedName name="_90Excel_BuiltIn_Print_Area_2_1_14" localSheetId="9">#REF!</definedName>
    <definedName name="_90Excel_BuiltIn_Print_Area_2_1_14" localSheetId="8">#REF!</definedName>
    <definedName name="_90Excel_BuiltIn_Print_Area_2_1_14">#REF!</definedName>
    <definedName name="_90Excel_BuiltIn_Print_Area_2_1_15" localSheetId="9">#REF!</definedName>
    <definedName name="_90Excel_BuiltIn_Print_Area_2_1_15" localSheetId="8">#REF!</definedName>
    <definedName name="_90Excel_BuiltIn_Print_Area_2_1_15">#REF!</definedName>
    <definedName name="_90Excel_BuiltIn_Print_Area_2_1_2" localSheetId="9">#REF!</definedName>
    <definedName name="_90Excel_BuiltIn_Print_Area_2_1_2" localSheetId="8">#REF!</definedName>
    <definedName name="_90Excel_BuiltIn_Print_Area_2_1_2">#REF!</definedName>
    <definedName name="_90Excel_BuiltIn_Print_Area_2_1_3" localSheetId="9">#REF!</definedName>
    <definedName name="_90Excel_BuiltIn_Print_Area_2_1_3" localSheetId="8">#REF!</definedName>
    <definedName name="_90Excel_BuiltIn_Print_Area_2_1_3">#REF!</definedName>
    <definedName name="_90Excel_BuiltIn_Print_Area_2_1_4" localSheetId="9">#REF!</definedName>
    <definedName name="_90Excel_BuiltIn_Print_Area_2_1_4" localSheetId="8">#REF!</definedName>
    <definedName name="_90Excel_BuiltIn_Print_Area_2_1_4">#REF!</definedName>
    <definedName name="_90Excel_BuiltIn_Print_Area_2_1_5" localSheetId="9">#REF!</definedName>
    <definedName name="_90Excel_BuiltIn_Print_Area_2_1_5" localSheetId="8">#REF!</definedName>
    <definedName name="_90Excel_BuiltIn_Print_Area_2_1_5">#REF!</definedName>
    <definedName name="_90Excel_BuiltIn_Print_Area_2_1_6" localSheetId="9">#REF!</definedName>
    <definedName name="_90Excel_BuiltIn_Print_Area_2_1_6" localSheetId="8">#REF!</definedName>
    <definedName name="_90Excel_BuiltIn_Print_Area_2_1_6">#REF!</definedName>
    <definedName name="_90Excel_BuiltIn_Print_Area_2_1_8" localSheetId="9">#REF!</definedName>
    <definedName name="_90Excel_BuiltIn_Print_Area_2_1_8" localSheetId="8">#REF!</definedName>
    <definedName name="_90Excel_BuiltIn_Print_Area_2_1_8">#REF!</definedName>
    <definedName name="_90Excel_BuiltIn_Print_Area_2_1_9" localSheetId="9">#REF!</definedName>
    <definedName name="_90Excel_BuiltIn_Print_Area_2_1_9" localSheetId="8">#REF!</definedName>
    <definedName name="_90Excel_BuiltIn_Print_Area_2_1_9">#REF!</definedName>
    <definedName name="_95Excel_BuiltIn_Print_Area_3_1" localSheetId="9">#REF!</definedName>
    <definedName name="_95Excel_BuiltIn_Print_Area_3_1" localSheetId="8">#REF!</definedName>
    <definedName name="_95Excel_BuiltIn_Print_Area_3_1">#REF!</definedName>
    <definedName name="_95Excel_BuiltIn_Print_Area_3_1_1" localSheetId="9">#REF!</definedName>
    <definedName name="_95Excel_BuiltIn_Print_Area_3_1_1" localSheetId="8">#REF!</definedName>
    <definedName name="_95Excel_BuiltIn_Print_Area_3_1_1">#REF!</definedName>
    <definedName name="_95Excel_BuiltIn_Print_Area_3_1_10" localSheetId="9">#REF!</definedName>
    <definedName name="_95Excel_BuiltIn_Print_Area_3_1_10" localSheetId="8">#REF!</definedName>
    <definedName name="_95Excel_BuiltIn_Print_Area_3_1_10">#REF!</definedName>
    <definedName name="_95Excel_BuiltIn_Print_Area_3_1_11" localSheetId="9">#REF!</definedName>
    <definedName name="_95Excel_BuiltIn_Print_Area_3_1_11" localSheetId="8">#REF!</definedName>
    <definedName name="_95Excel_BuiltIn_Print_Area_3_1_11">#REF!</definedName>
    <definedName name="_95Excel_BuiltIn_Print_Area_3_1_12" localSheetId="9">#REF!</definedName>
    <definedName name="_95Excel_BuiltIn_Print_Area_3_1_12" localSheetId="8">#REF!</definedName>
    <definedName name="_95Excel_BuiltIn_Print_Area_3_1_12">#REF!</definedName>
    <definedName name="_95Excel_BuiltIn_Print_Area_3_1_13" localSheetId="9">#REF!</definedName>
    <definedName name="_95Excel_BuiltIn_Print_Area_3_1_13" localSheetId="8">#REF!</definedName>
    <definedName name="_95Excel_BuiltIn_Print_Area_3_1_13">#REF!</definedName>
    <definedName name="_95Excel_BuiltIn_Print_Area_3_1_14" localSheetId="9">#REF!</definedName>
    <definedName name="_95Excel_BuiltIn_Print_Area_3_1_14" localSheetId="8">#REF!</definedName>
    <definedName name="_95Excel_BuiltIn_Print_Area_3_1_14">#REF!</definedName>
    <definedName name="_95Excel_BuiltIn_Print_Area_3_1_15" localSheetId="9">#REF!</definedName>
    <definedName name="_95Excel_BuiltIn_Print_Area_3_1_15" localSheetId="8">#REF!</definedName>
    <definedName name="_95Excel_BuiltIn_Print_Area_3_1_15">#REF!</definedName>
    <definedName name="_95Excel_BuiltIn_Print_Area_3_1_2" localSheetId="9">#REF!</definedName>
    <definedName name="_95Excel_BuiltIn_Print_Area_3_1_2" localSheetId="8">#REF!</definedName>
    <definedName name="_95Excel_BuiltIn_Print_Area_3_1_2">#REF!</definedName>
    <definedName name="_95Excel_BuiltIn_Print_Area_3_1_3" localSheetId="9">#REF!</definedName>
    <definedName name="_95Excel_BuiltIn_Print_Area_3_1_3" localSheetId="8">#REF!</definedName>
    <definedName name="_95Excel_BuiltIn_Print_Area_3_1_3">#REF!</definedName>
    <definedName name="_95Excel_BuiltIn_Print_Area_3_1_4" localSheetId="9">#REF!</definedName>
    <definedName name="_95Excel_BuiltIn_Print_Area_3_1_4" localSheetId="8">#REF!</definedName>
    <definedName name="_95Excel_BuiltIn_Print_Area_3_1_4">#REF!</definedName>
    <definedName name="_95Excel_BuiltIn_Print_Area_3_1_5" localSheetId="9">#REF!</definedName>
    <definedName name="_95Excel_BuiltIn_Print_Area_3_1_5" localSheetId="8">#REF!</definedName>
    <definedName name="_95Excel_BuiltIn_Print_Area_3_1_5">#REF!</definedName>
    <definedName name="_95Excel_BuiltIn_Print_Area_3_1_6" localSheetId="9">#REF!</definedName>
    <definedName name="_95Excel_BuiltIn_Print_Area_3_1_6" localSheetId="8">#REF!</definedName>
    <definedName name="_95Excel_BuiltIn_Print_Area_3_1_6">#REF!</definedName>
    <definedName name="_95Excel_BuiltIn_Print_Area_3_1_7" localSheetId="9">#REF!</definedName>
    <definedName name="_95Excel_BuiltIn_Print_Area_3_1_7" localSheetId="8">#REF!</definedName>
    <definedName name="_95Excel_BuiltIn_Print_Area_3_1_7">#REF!</definedName>
    <definedName name="_95Excel_BuiltIn_Print_Area_3_1_8" localSheetId="9">#REF!</definedName>
    <definedName name="_95Excel_BuiltIn_Print_Area_3_1_8" localSheetId="8">#REF!</definedName>
    <definedName name="_95Excel_BuiltIn_Print_Area_3_1_8">#REF!</definedName>
    <definedName name="_95Excel_BuiltIn_Print_Area_3_1_9" localSheetId="9">#REF!</definedName>
    <definedName name="_95Excel_BuiltIn_Print_Area_3_1_9" localSheetId="8">#REF!</definedName>
    <definedName name="_95Excel_BuiltIn_Print_Area_3_1_9">#REF!</definedName>
    <definedName name="_98Excel_BuiltIn_Print_Area_8_1_1" localSheetId="9">#REF!</definedName>
    <definedName name="_98Excel_BuiltIn_Print_Area_8_1_1" localSheetId="8">#REF!</definedName>
    <definedName name="_98Excel_BuiltIn_Print_Area_8_1_1">#REF!</definedName>
    <definedName name="_Excel_BuiltIn_Print_Area_1" localSheetId="9">#REF!</definedName>
    <definedName name="_Excel_BuiltIn_Print_Area_1" localSheetId="8">#REF!</definedName>
    <definedName name="_Excel_BuiltIn_Print_Area_1">#REF!</definedName>
    <definedName name="_Excel_BuiltIn_Print_Area_1_1" localSheetId="9">#REF!</definedName>
    <definedName name="_Excel_BuiltIn_Print_Area_1_1" localSheetId="8">#REF!</definedName>
    <definedName name="_Excel_BuiltIn_Print_Area_1_1">#REF!</definedName>
    <definedName name="_Excel_BuiltIn_Print_Area_1_10" localSheetId="9">#REF!</definedName>
    <definedName name="_Excel_BuiltIn_Print_Area_1_10" localSheetId="8">#REF!</definedName>
    <definedName name="_Excel_BuiltIn_Print_Area_1_10">#REF!</definedName>
    <definedName name="_Excel_BuiltIn_Print_Area_1_11" localSheetId="9">#REF!</definedName>
    <definedName name="_Excel_BuiltIn_Print_Area_1_11" localSheetId="8">#REF!</definedName>
    <definedName name="_Excel_BuiltIn_Print_Area_1_11">#REF!</definedName>
    <definedName name="_Excel_BuiltIn_Print_Area_1_12" localSheetId="9">#REF!</definedName>
    <definedName name="_Excel_BuiltIn_Print_Area_1_12" localSheetId="8">#REF!</definedName>
    <definedName name="_Excel_BuiltIn_Print_Area_1_12">#REF!</definedName>
    <definedName name="_Excel_BuiltIn_Print_Area_1_13" localSheetId="9">#REF!</definedName>
    <definedName name="_Excel_BuiltIn_Print_Area_1_13" localSheetId="8">#REF!</definedName>
    <definedName name="_Excel_BuiltIn_Print_Area_1_13">#REF!</definedName>
    <definedName name="_Excel_BuiltIn_Print_Area_1_2" localSheetId="9">#REF!</definedName>
    <definedName name="_Excel_BuiltIn_Print_Area_1_2" localSheetId="8">#REF!</definedName>
    <definedName name="_Excel_BuiltIn_Print_Area_1_2">#REF!</definedName>
    <definedName name="_Excel_BuiltIn_Print_Area_1_3" localSheetId="9">#REF!</definedName>
    <definedName name="_Excel_BuiltIn_Print_Area_1_3" localSheetId="8">#REF!</definedName>
    <definedName name="_Excel_BuiltIn_Print_Area_1_3">#REF!</definedName>
    <definedName name="_Excel_BuiltIn_Print_Area_1_4" localSheetId="9">#REF!</definedName>
    <definedName name="_Excel_BuiltIn_Print_Area_1_4" localSheetId="8">#REF!</definedName>
    <definedName name="_Excel_BuiltIn_Print_Area_1_4">#REF!</definedName>
    <definedName name="_Excel_BuiltIn_Print_Area_1_5" localSheetId="9">#REF!</definedName>
    <definedName name="_Excel_BuiltIn_Print_Area_1_5" localSheetId="8">#REF!</definedName>
    <definedName name="_Excel_BuiltIn_Print_Area_1_5">#REF!</definedName>
    <definedName name="_Excel_BuiltIn_Print_Area_1_6" localSheetId="9">#REF!</definedName>
    <definedName name="_Excel_BuiltIn_Print_Area_1_6" localSheetId="8">#REF!</definedName>
    <definedName name="_Excel_BuiltIn_Print_Area_1_6">#REF!</definedName>
    <definedName name="_Excel_BuiltIn_Print_Area_1_7" localSheetId="9">#REF!</definedName>
    <definedName name="_Excel_BuiltIn_Print_Area_1_7" localSheetId="8">#REF!</definedName>
    <definedName name="_Excel_BuiltIn_Print_Area_1_7">#REF!</definedName>
    <definedName name="_Excel_BuiltIn_Print_Area_1_8" localSheetId="9">#REF!</definedName>
    <definedName name="_Excel_BuiltIn_Print_Area_1_8" localSheetId="8">#REF!</definedName>
    <definedName name="_Excel_BuiltIn_Print_Area_1_8">#REF!</definedName>
    <definedName name="_Excel_BuiltIn_Print_Area_1_9" localSheetId="9">#REF!</definedName>
    <definedName name="_Excel_BuiltIn_Print_Area_1_9" localSheetId="8">#REF!</definedName>
    <definedName name="_Excel_BuiltIn_Print_Area_1_9">#REF!</definedName>
    <definedName name="_Excel_BuiltIn_Print_Area_2" localSheetId="9">#REF!</definedName>
    <definedName name="_Excel_BuiltIn_Print_Area_2" localSheetId="8">#REF!</definedName>
    <definedName name="_Excel_BuiltIn_Print_Area_2">#REF!</definedName>
    <definedName name="_Excel_BuiltIn_Print_Area_2_1" localSheetId="9">#REF!</definedName>
    <definedName name="_Excel_BuiltIn_Print_Area_2_1" localSheetId="8">#REF!</definedName>
    <definedName name="_Excel_BuiltIn_Print_Area_2_1">#REF!</definedName>
    <definedName name="_Excel_BuiltIn_Print_Area_2_10" localSheetId="9">#REF!</definedName>
    <definedName name="_Excel_BuiltIn_Print_Area_2_10" localSheetId="8">#REF!</definedName>
    <definedName name="_Excel_BuiltIn_Print_Area_2_10">#REF!</definedName>
    <definedName name="_Excel_BuiltIn_Print_Area_2_11" localSheetId="9">#REF!</definedName>
    <definedName name="_Excel_BuiltIn_Print_Area_2_11" localSheetId="8">#REF!</definedName>
    <definedName name="_Excel_BuiltIn_Print_Area_2_11">#REF!</definedName>
    <definedName name="_Excel_BuiltIn_Print_Area_2_12" localSheetId="9">#REF!</definedName>
    <definedName name="_Excel_BuiltIn_Print_Area_2_12" localSheetId="8">#REF!</definedName>
    <definedName name="_Excel_BuiltIn_Print_Area_2_12">#REF!</definedName>
    <definedName name="_Excel_BuiltIn_Print_Area_2_13" localSheetId="9">#REF!</definedName>
    <definedName name="_Excel_BuiltIn_Print_Area_2_13" localSheetId="8">#REF!</definedName>
    <definedName name="_Excel_BuiltIn_Print_Area_2_13">#REF!</definedName>
    <definedName name="_Excel_BuiltIn_Print_Area_2_2" localSheetId="9">#REF!</definedName>
    <definedName name="_Excel_BuiltIn_Print_Area_2_2" localSheetId="8">#REF!</definedName>
    <definedName name="_Excel_BuiltIn_Print_Area_2_2">#REF!</definedName>
    <definedName name="_Excel_BuiltIn_Print_Area_2_3" localSheetId="9">#REF!</definedName>
    <definedName name="_Excel_BuiltIn_Print_Area_2_3" localSheetId="8">#REF!</definedName>
    <definedName name="_Excel_BuiltIn_Print_Area_2_3">#REF!</definedName>
    <definedName name="_Excel_BuiltIn_Print_Area_2_4" localSheetId="9">#REF!</definedName>
    <definedName name="_Excel_BuiltIn_Print_Area_2_4" localSheetId="8">#REF!</definedName>
    <definedName name="_Excel_BuiltIn_Print_Area_2_4">#REF!</definedName>
    <definedName name="_Excel_BuiltIn_Print_Area_2_5" localSheetId="9">#REF!</definedName>
    <definedName name="_Excel_BuiltIn_Print_Area_2_5" localSheetId="8">#REF!</definedName>
    <definedName name="_Excel_BuiltIn_Print_Area_2_5">#REF!</definedName>
    <definedName name="_Excel_BuiltIn_Print_Area_2_6" localSheetId="9">#REF!</definedName>
    <definedName name="_Excel_BuiltIn_Print_Area_2_6" localSheetId="8">#REF!</definedName>
    <definedName name="_Excel_BuiltIn_Print_Area_2_6">#REF!</definedName>
    <definedName name="_Excel_BuiltIn_Print_Area_2_7" localSheetId="9">#REF!</definedName>
    <definedName name="_Excel_BuiltIn_Print_Area_2_7" localSheetId="8">#REF!</definedName>
    <definedName name="_Excel_BuiltIn_Print_Area_2_7">#REF!</definedName>
    <definedName name="_Excel_BuiltIn_Print_Area_2_8" localSheetId="9">#REF!</definedName>
    <definedName name="_Excel_BuiltIn_Print_Area_2_8" localSheetId="8">#REF!</definedName>
    <definedName name="_Excel_BuiltIn_Print_Area_2_8">#REF!</definedName>
    <definedName name="_Excel_BuiltIn_Print_Area_2_9" localSheetId="9">#REF!</definedName>
    <definedName name="_Excel_BuiltIn_Print_Area_2_9" localSheetId="8">#REF!</definedName>
    <definedName name="_Excel_BuiltIn_Print_Area_2_9">#REF!</definedName>
    <definedName name="_Excel_BuiltIn_Print_Area_3_1" localSheetId="9">#REF!</definedName>
    <definedName name="_Excel_BuiltIn_Print_Area_3_1" localSheetId="8">#REF!</definedName>
    <definedName name="_Excel_BuiltIn_Print_Area_3_1">#REF!</definedName>
    <definedName name="_Excel_BuiltIn_Print_Area_3_1_1" localSheetId="9">#REF!</definedName>
    <definedName name="_Excel_BuiltIn_Print_Area_3_1_1" localSheetId="8">#REF!</definedName>
    <definedName name="_Excel_BuiltIn_Print_Area_3_1_1">#REF!</definedName>
    <definedName name="_Excel_BuiltIn_Print_Area_3_1_10" localSheetId="9">#REF!</definedName>
    <definedName name="_Excel_BuiltIn_Print_Area_3_1_10" localSheetId="8">#REF!</definedName>
    <definedName name="_Excel_BuiltIn_Print_Area_3_1_10">#REF!</definedName>
    <definedName name="_Excel_BuiltIn_Print_Area_3_1_11" localSheetId="9">#REF!</definedName>
    <definedName name="_Excel_BuiltIn_Print_Area_3_1_11" localSheetId="8">#REF!</definedName>
    <definedName name="_Excel_BuiltIn_Print_Area_3_1_11">#REF!</definedName>
    <definedName name="_Excel_BuiltIn_Print_Area_3_1_12" localSheetId="9">#REF!</definedName>
    <definedName name="_Excel_BuiltIn_Print_Area_3_1_12" localSheetId="8">#REF!</definedName>
    <definedName name="_Excel_BuiltIn_Print_Area_3_1_12">#REF!</definedName>
    <definedName name="_Excel_BuiltIn_Print_Area_3_1_13" localSheetId="9">#REF!</definedName>
    <definedName name="_Excel_BuiltIn_Print_Area_3_1_13" localSheetId="8">#REF!</definedName>
    <definedName name="_Excel_BuiltIn_Print_Area_3_1_13">#REF!</definedName>
    <definedName name="_Excel_BuiltIn_Print_Area_3_1_2" localSheetId="9">#REF!</definedName>
    <definedName name="_Excel_BuiltIn_Print_Area_3_1_2" localSheetId="8">#REF!</definedName>
    <definedName name="_Excel_BuiltIn_Print_Area_3_1_2">#REF!</definedName>
    <definedName name="_Excel_BuiltIn_Print_Area_3_1_3" localSheetId="9">#REF!</definedName>
    <definedName name="_Excel_BuiltIn_Print_Area_3_1_3" localSheetId="8">#REF!</definedName>
    <definedName name="_Excel_BuiltIn_Print_Area_3_1_3">#REF!</definedName>
    <definedName name="_Excel_BuiltIn_Print_Area_3_1_4" localSheetId="9">#REF!</definedName>
    <definedName name="_Excel_BuiltIn_Print_Area_3_1_4" localSheetId="8">#REF!</definedName>
    <definedName name="_Excel_BuiltIn_Print_Area_3_1_4">#REF!</definedName>
    <definedName name="_Excel_BuiltIn_Print_Area_3_1_5" localSheetId="9">#REF!</definedName>
    <definedName name="_Excel_BuiltIn_Print_Area_3_1_5" localSheetId="8">#REF!</definedName>
    <definedName name="_Excel_BuiltIn_Print_Area_3_1_5">#REF!</definedName>
    <definedName name="_Excel_BuiltIn_Print_Area_3_1_6" localSheetId="9">#REF!</definedName>
    <definedName name="_Excel_BuiltIn_Print_Area_3_1_6" localSheetId="8">#REF!</definedName>
    <definedName name="_Excel_BuiltIn_Print_Area_3_1_6">#REF!</definedName>
    <definedName name="_Excel_BuiltIn_Print_Area_3_1_7" localSheetId="9">#REF!</definedName>
    <definedName name="_Excel_BuiltIn_Print_Area_3_1_7" localSheetId="8">#REF!</definedName>
    <definedName name="_Excel_BuiltIn_Print_Area_3_1_7">#REF!</definedName>
    <definedName name="_Excel_BuiltIn_Print_Area_3_1_8" localSheetId="9">#REF!</definedName>
    <definedName name="_Excel_BuiltIn_Print_Area_3_1_8" localSheetId="8">#REF!</definedName>
    <definedName name="_Excel_BuiltIn_Print_Area_3_1_8">#REF!</definedName>
    <definedName name="_Excel_BuiltIn_Print_Area_3_1_9" localSheetId="9">#REF!</definedName>
    <definedName name="_Excel_BuiltIn_Print_Area_3_1_9" localSheetId="8">#REF!</definedName>
    <definedName name="_Excel_BuiltIn_Print_Area_3_1_9">#REF!</definedName>
    <definedName name="_Excel_BuiltIn_Print_Area_6_1_1_1" localSheetId="9">#REF!</definedName>
    <definedName name="_Excel_BuiltIn_Print_Area_6_1_1_1" localSheetId="8">#REF!</definedName>
    <definedName name="_Excel_BuiltIn_Print_Area_6_1_1_1">#REF!</definedName>
    <definedName name="_Excel_BuiltIn_Print_Area_6_1_1_1_1" localSheetId="9">#REF!</definedName>
    <definedName name="_Excel_BuiltIn_Print_Area_6_1_1_1_1" localSheetId="8">#REF!</definedName>
    <definedName name="_Excel_BuiltIn_Print_Area_6_1_1_1_1">#REF!</definedName>
    <definedName name="_Excel_BuiltIn_Print_Area_6_1_1_1_10" localSheetId="9">#REF!</definedName>
    <definedName name="_Excel_BuiltIn_Print_Area_6_1_1_1_10" localSheetId="8">#REF!</definedName>
    <definedName name="_Excel_BuiltIn_Print_Area_6_1_1_1_10">#REF!</definedName>
    <definedName name="_Excel_BuiltIn_Print_Area_6_1_1_1_11" localSheetId="9">#REF!</definedName>
    <definedName name="_Excel_BuiltIn_Print_Area_6_1_1_1_11" localSheetId="8">#REF!</definedName>
    <definedName name="_Excel_BuiltIn_Print_Area_6_1_1_1_11">#REF!</definedName>
    <definedName name="_Excel_BuiltIn_Print_Area_6_1_1_1_12" localSheetId="9">#REF!</definedName>
    <definedName name="_Excel_BuiltIn_Print_Area_6_1_1_1_12" localSheetId="8">#REF!</definedName>
    <definedName name="_Excel_BuiltIn_Print_Area_6_1_1_1_12">#REF!</definedName>
    <definedName name="_Excel_BuiltIn_Print_Area_6_1_1_1_13" localSheetId="9">#REF!</definedName>
    <definedName name="_Excel_BuiltIn_Print_Area_6_1_1_1_13" localSheetId="8">#REF!</definedName>
    <definedName name="_Excel_BuiltIn_Print_Area_6_1_1_1_13">#REF!</definedName>
    <definedName name="_Excel_BuiltIn_Print_Area_6_1_1_1_2" localSheetId="9">#REF!</definedName>
    <definedName name="_Excel_BuiltIn_Print_Area_6_1_1_1_2" localSheetId="8">#REF!</definedName>
    <definedName name="_Excel_BuiltIn_Print_Area_6_1_1_1_2">#REF!</definedName>
    <definedName name="_Excel_BuiltIn_Print_Area_6_1_1_1_3" localSheetId="9">#REF!</definedName>
    <definedName name="_Excel_BuiltIn_Print_Area_6_1_1_1_3" localSheetId="8">#REF!</definedName>
    <definedName name="_Excel_BuiltIn_Print_Area_6_1_1_1_3">#REF!</definedName>
    <definedName name="_Excel_BuiltIn_Print_Area_6_1_1_1_4" localSheetId="9">#REF!</definedName>
    <definedName name="_Excel_BuiltIn_Print_Area_6_1_1_1_4" localSheetId="8">#REF!</definedName>
    <definedName name="_Excel_BuiltIn_Print_Area_6_1_1_1_4">#REF!</definedName>
    <definedName name="_Excel_BuiltIn_Print_Area_6_1_1_1_5" localSheetId="9">#REF!</definedName>
    <definedName name="_Excel_BuiltIn_Print_Area_6_1_1_1_5" localSheetId="8">#REF!</definedName>
    <definedName name="_Excel_BuiltIn_Print_Area_6_1_1_1_5">#REF!</definedName>
    <definedName name="_Excel_BuiltIn_Print_Area_6_1_1_1_6" localSheetId="9">#REF!</definedName>
    <definedName name="_Excel_BuiltIn_Print_Area_6_1_1_1_6" localSheetId="8">#REF!</definedName>
    <definedName name="_Excel_BuiltIn_Print_Area_6_1_1_1_6">#REF!</definedName>
    <definedName name="_Excel_BuiltIn_Print_Area_6_1_1_1_7" localSheetId="9">#REF!</definedName>
    <definedName name="_Excel_BuiltIn_Print_Area_6_1_1_1_7" localSheetId="8">#REF!</definedName>
    <definedName name="_Excel_BuiltIn_Print_Area_6_1_1_1_7">#REF!</definedName>
    <definedName name="_Excel_BuiltIn_Print_Area_6_1_1_1_8" localSheetId="9">#REF!</definedName>
    <definedName name="_Excel_BuiltIn_Print_Area_6_1_1_1_8" localSheetId="8">#REF!</definedName>
    <definedName name="_Excel_BuiltIn_Print_Area_6_1_1_1_8">#REF!</definedName>
    <definedName name="_Excel_BuiltIn_Print_Area_6_1_1_1_9" localSheetId="9">#REF!</definedName>
    <definedName name="_Excel_BuiltIn_Print_Area_6_1_1_1_9" localSheetId="8">#REF!</definedName>
    <definedName name="_Excel_BuiltIn_Print_Area_6_1_1_1_9">#REF!</definedName>
    <definedName name="_Excel_BuiltIn_Print_Area_7" localSheetId="9">#REF!</definedName>
    <definedName name="_Excel_BuiltIn_Print_Area_7" localSheetId="8">#REF!</definedName>
    <definedName name="_Excel_BuiltIn_Print_Area_7">#REF!</definedName>
    <definedName name="_Excel_BuiltIn_Print_Area_7_1" localSheetId="9">#REF!</definedName>
    <definedName name="_Excel_BuiltIn_Print_Area_7_1" localSheetId="8">#REF!</definedName>
    <definedName name="_Excel_BuiltIn_Print_Area_7_1">#REF!</definedName>
    <definedName name="_Excel_BuiltIn_Print_Area_7_10" localSheetId="9">#REF!</definedName>
    <definedName name="_Excel_BuiltIn_Print_Area_7_10" localSheetId="8">#REF!</definedName>
    <definedName name="_Excel_BuiltIn_Print_Area_7_10">#REF!</definedName>
    <definedName name="_Excel_BuiltIn_Print_Area_7_11" localSheetId="9">#REF!</definedName>
    <definedName name="_Excel_BuiltIn_Print_Area_7_11" localSheetId="8">#REF!</definedName>
    <definedName name="_Excel_BuiltIn_Print_Area_7_11">#REF!</definedName>
    <definedName name="_Excel_BuiltIn_Print_Area_7_12" localSheetId="9">#REF!</definedName>
    <definedName name="_Excel_BuiltIn_Print_Area_7_12" localSheetId="8">#REF!</definedName>
    <definedName name="_Excel_BuiltIn_Print_Area_7_12">#REF!</definedName>
    <definedName name="_Excel_BuiltIn_Print_Area_7_13" localSheetId="9">#REF!</definedName>
    <definedName name="_Excel_BuiltIn_Print_Area_7_13" localSheetId="8">#REF!</definedName>
    <definedName name="_Excel_BuiltIn_Print_Area_7_13">#REF!</definedName>
    <definedName name="_Excel_BuiltIn_Print_Area_7_2" localSheetId="9">#REF!</definedName>
    <definedName name="_Excel_BuiltIn_Print_Area_7_2" localSheetId="8">#REF!</definedName>
    <definedName name="_Excel_BuiltIn_Print_Area_7_2">#REF!</definedName>
    <definedName name="_Excel_BuiltIn_Print_Area_7_3" localSheetId="9">#REF!</definedName>
    <definedName name="_Excel_BuiltIn_Print_Area_7_3" localSheetId="8">#REF!</definedName>
    <definedName name="_Excel_BuiltIn_Print_Area_7_3">#REF!</definedName>
    <definedName name="_Excel_BuiltIn_Print_Area_7_4" localSheetId="9">#REF!</definedName>
    <definedName name="_Excel_BuiltIn_Print_Area_7_4" localSheetId="8">#REF!</definedName>
    <definedName name="_Excel_BuiltIn_Print_Area_7_4">#REF!</definedName>
    <definedName name="_Excel_BuiltIn_Print_Area_7_5" localSheetId="9">#REF!</definedName>
    <definedName name="_Excel_BuiltIn_Print_Area_7_5" localSheetId="8">#REF!</definedName>
    <definedName name="_Excel_BuiltIn_Print_Area_7_5">#REF!</definedName>
    <definedName name="_Excel_BuiltIn_Print_Area_7_6" localSheetId="9">#REF!</definedName>
    <definedName name="_Excel_BuiltIn_Print_Area_7_6" localSheetId="8">#REF!</definedName>
    <definedName name="_Excel_BuiltIn_Print_Area_7_6">#REF!</definedName>
    <definedName name="_Excel_BuiltIn_Print_Area_7_7" localSheetId="9">#REF!</definedName>
    <definedName name="_Excel_BuiltIn_Print_Area_7_7" localSheetId="8">#REF!</definedName>
    <definedName name="_Excel_BuiltIn_Print_Area_7_7">#REF!</definedName>
    <definedName name="_Excel_BuiltIn_Print_Area_7_8" localSheetId="9">#REF!</definedName>
    <definedName name="_Excel_BuiltIn_Print_Area_7_8" localSheetId="8">#REF!</definedName>
    <definedName name="_Excel_BuiltIn_Print_Area_7_8">#REF!</definedName>
    <definedName name="_Excel_BuiltIn_Print_Area_7_9" localSheetId="9">#REF!</definedName>
    <definedName name="_Excel_BuiltIn_Print_Area_7_9" localSheetId="8">#REF!</definedName>
    <definedName name="_Excel_BuiltIn_Print_Area_7_9">#REF!</definedName>
    <definedName name="_Excel_BuiltIn_Print_Area_8_1" localSheetId="9">#REF!</definedName>
    <definedName name="_Excel_BuiltIn_Print_Area_8_1" localSheetId="8">#REF!</definedName>
    <definedName name="_Excel_BuiltIn_Print_Area_8_1">#REF!</definedName>
    <definedName name="_Excel_BuiltIn_Print_Area_8_1_1" localSheetId="9">#REF!</definedName>
    <definedName name="_Excel_BuiltIn_Print_Area_8_1_1" localSheetId="8">#REF!</definedName>
    <definedName name="_Excel_BuiltIn_Print_Area_8_1_1">#REF!</definedName>
    <definedName name="_Excel_BuiltIn_Print_Area_8_1_10" localSheetId="9">#REF!</definedName>
    <definedName name="_Excel_BuiltIn_Print_Area_8_1_10" localSheetId="8">#REF!</definedName>
    <definedName name="_Excel_BuiltIn_Print_Area_8_1_10">#REF!</definedName>
    <definedName name="_Excel_BuiltIn_Print_Area_8_1_11" localSheetId="9">#REF!</definedName>
    <definedName name="_Excel_BuiltIn_Print_Area_8_1_11" localSheetId="8">#REF!</definedName>
    <definedName name="_Excel_BuiltIn_Print_Area_8_1_11">#REF!</definedName>
    <definedName name="_Excel_BuiltIn_Print_Area_8_1_12" localSheetId="9">#REF!</definedName>
    <definedName name="_Excel_BuiltIn_Print_Area_8_1_12" localSheetId="8">#REF!</definedName>
    <definedName name="_Excel_BuiltIn_Print_Area_8_1_12">#REF!</definedName>
    <definedName name="_Excel_BuiltIn_Print_Area_8_1_13" localSheetId="9">#REF!</definedName>
    <definedName name="_Excel_BuiltIn_Print_Area_8_1_13" localSheetId="8">#REF!</definedName>
    <definedName name="_Excel_BuiltIn_Print_Area_8_1_13">#REF!</definedName>
    <definedName name="_Excel_BuiltIn_Print_Area_8_1_2" localSheetId="9">#REF!</definedName>
    <definedName name="_Excel_BuiltIn_Print_Area_8_1_2" localSheetId="8">#REF!</definedName>
    <definedName name="_Excel_BuiltIn_Print_Area_8_1_2">#REF!</definedName>
    <definedName name="_Excel_BuiltIn_Print_Area_8_1_3" localSheetId="9">#REF!</definedName>
    <definedName name="_Excel_BuiltIn_Print_Area_8_1_3" localSheetId="8">#REF!</definedName>
    <definedName name="_Excel_BuiltIn_Print_Area_8_1_3">#REF!</definedName>
    <definedName name="_Excel_BuiltIn_Print_Area_8_1_4" localSheetId="9">#REF!</definedName>
    <definedName name="_Excel_BuiltIn_Print_Area_8_1_4" localSheetId="8">#REF!</definedName>
    <definedName name="_Excel_BuiltIn_Print_Area_8_1_4">#REF!</definedName>
    <definedName name="_Excel_BuiltIn_Print_Area_8_1_5" localSheetId="9">#REF!</definedName>
    <definedName name="_Excel_BuiltIn_Print_Area_8_1_5" localSheetId="8">#REF!</definedName>
    <definedName name="_Excel_BuiltIn_Print_Area_8_1_5">#REF!</definedName>
    <definedName name="_Excel_BuiltIn_Print_Area_8_1_6" localSheetId="9">#REF!</definedName>
    <definedName name="_Excel_BuiltIn_Print_Area_8_1_6" localSheetId="8">#REF!</definedName>
    <definedName name="_Excel_BuiltIn_Print_Area_8_1_6">#REF!</definedName>
    <definedName name="_Excel_BuiltIn_Print_Area_8_1_7" localSheetId="9">#REF!</definedName>
    <definedName name="_Excel_BuiltIn_Print_Area_8_1_7" localSheetId="8">#REF!</definedName>
    <definedName name="_Excel_BuiltIn_Print_Area_8_1_7">#REF!</definedName>
    <definedName name="_Excel_BuiltIn_Print_Area_8_1_8" localSheetId="9">#REF!</definedName>
    <definedName name="_Excel_BuiltIn_Print_Area_8_1_8" localSheetId="8">#REF!</definedName>
    <definedName name="_Excel_BuiltIn_Print_Area_8_1_8">#REF!</definedName>
    <definedName name="_Excel_BuiltIn_Print_Area_8_1_9" localSheetId="9">#REF!</definedName>
    <definedName name="_Excel_BuiltIn_Print_Area_8_1_9" localSheetId="8">#REF!</definedName>
    <definedName name="_Excel_BuiltIn_Print_Area_8_1_9">#REF!</definedName>
    <definedName name="_Звание__разряд_1_1_1" localSheetId="9">#REF!</definedName>
    <definedName name="_Звание__разряд_1_1_1" localSheetId="8">#REF!</definedName>
    <definedName name="_Звание__разряд_1_1_1">#REF!</definedName>
    <definedName name="_Звание__разряд_1_1_1_1" localSheetId="9">#REF!</definedName>
    <definedName name="_Звание__разряд_1_1_1_1" localSheetId="8">#REF!</definedName>
    <definedName name="_Звание__разряд_1_1_1_1">#REF!</definedName>
    <definedName name="_Звание__разряд_1_1_1_10" localSheetId="9">#REF!</definedName>
    <definedName name="_Звание__разряд_1_1_1_10" localSheetId="8">#REF!</definedName>
    <definedName name="_Звание__разряд_1_1_1_10">#REF!</definedName>
    <definedName name="_Звание__разряд_1_1_1_11" localSheetId="9">#REF!</definedName>
    <definedName name="_Звание__разряд_1_1_1_11" localSheetId="8">#REF!</definedName>
    <definedName name="_Звание__разряд_1_1_1_11">#REF!</definedName>
    <definedName name="_Звание__разряд_1_1_1_12" localSheetId="9">#REF!</definedName>
    <definedName name="_Звание__разряд_1_1_1_12" localSheetId="8">#REF!</definedName>
    <definedName name="_Звание__разряд_1_1_1_12">#REF!</definedName>
    <definedName name="_Звание__разряд_1_1_1_13" localSheetId="9">#REF!</definedName>
    <definedName name="_Звание__разряд_1_1_1_13" localSheetId="8">#REF!</definedName>
    <definedName name="_Звание__разряд_1_1_1_13">#REF!</definedName>
    <definedName name="_Звание__разряд_1_1_1_2" localSheetId="9">#REF!</definedName>
    <definedName name="_Звание__разряд_1_1_1_2" localSheetId="8">#REF!</definedName>
    <definedName name="_Звание__разряд_1_1_1_2">#REF!</definedName>
    <definedName name="_Звание__разряд_1_1_1_3" localSheetId="9">#REF!</definedName>
    <definedName name="_Звание__разряд_1_1_1_3" localSheetId="8">#REF!</definedName>
    <definedName name="_Звание__разряд_1_1_1_3">#REF!</definedName>
    <definedName name="_Звание__разряд_1_1_1_4" localSheetId="9">#REF!</definedName>
    <definedName name="_Звание__разряд_1_1_1_4" localSheetId="8">#REF!</definedName>
    <definedName name="_Звание__разряд_1_1_1_4">#REF!</definedName>
    <definedName name="_Звание__разряд_1_1_1_5" localSheetId="9">#REF!</definedName>
    <definedName name="_Звание__разряд_1_1_1_5" localSheetId="8">#REF!</definedName>
    <definedName name="_Звание__разряд_1_1_1_5">#REF!</definedName>
    <definedName name="_Звание__разряд_1_1_1_6" localSheetId="9">#REF!</definedName>
    <definedName name="_Звание__разряд_1_1_1_6" localSheetId="8">#REF!</definedName>
    <definedName name="_Звание__разряд_1_1_1_6">#REF!</definedName>
    <definedName name="_Звание__разряд_1_1_1_7" localSheetId="9">#REF!</definedName>
    <definedName name="_Звание__разряд_1_1_1_7" localSheetId="8">#REF!</definedName>
    <definedName name="_Звание__разряд_1_1_1_7">#REF!</definedName>
    <definedName name="_Звание__разряд_1_1_1_8" localSheetId="9">#REF!</definedName>
    <definedName name="_Звание__разряд_1_1_1_8" localSheetId="8">#REF!</definedName>
    <definedName name="_Звание__разряд_1_1_1_8">#REF!</definedName>
    <definedName name="_Звание__разряд_1_1_1_9" localSheetId="9">#REF!</definedName>
    <definedName name="_Звание__разряд_1_1_1_9" localSheetId="8">#REF!</definedName>
    <definedName name="_Звание__разряд_1_1_1_9">#REF!</definedName>
    <definedName name="_Мастер_лист_1_1_1" localSheetId="9">#REF!</definedName>
    <definedName name="_Мастер_лист_1_1_1" localSheetId="8">#REF!</definedName>
    <definedName name="_Мастер_лист_1_1_1">#REF!</definedName>
    <definedName name="_Мастер_лист_1_1_1_1" localSheetId="9">#REF!</definedName>
    <definedName name="_Мастер_лист_1_1_1_1" localSheetId="8">#REF!</definedName>
    <definedName name="_Мастер_лист_1_1_1_1">#REF!</definedName>
    <definedName name="_Мастер_лист_1_1_1_10" localSheetId="9">#REF!</definedName>
    <definedName name="_Мастер_лист_1_1_1_10" localSheetId="8">#REF!</definedName>
    <definedName name="_Мастер_лист_1_1_1_10">#REF!</definedName>
    <definedName name="_Мастер_лист_1_1_1_11" localSheetId="9">#REF!</definedName>
    <definedName name="_Мастер_лист_1_1_1_11" localSheetId="8">#REF!</definedName>
    <definedName name="_Мастер_лист_1_1_1_11">#REF!</definedName>
    <definedName name="_Мастер_лист_1_1_1_12" localSheetId="9">#REF!</definedName>
    <definedName name="_Мастер_лист_1_1_1_12" localSheetId="8">#REF!</definedName>
    <definedName name="_Мастер_лист_1_1_1_12">#REF!</definedName>
    <definedName name="_Мастер_лист_1_1_1_13" localSheetId="9">#REF!</definedName>
    <definedName name="_Мастер_лист_1_1_1_13" localSheetId="8">#REF!</definedName>
    <definedName name="_Мастер_лист_1_1_1_13">#REF!</definedName>
    <definedName name="_Мастер_лист_1_1_1_2" localSheetId="9">#REF!</definedName>
    <definedName name="_Мастер_лист_1_1_1_2" localSheetId="8">#REF!</definedName>
    <definedName name="_Мастер_лист_1_1_1_2">#REF!</definedName>
    <definedName name="_Мастер_лист_1_1_1_3" localSheetId="9">#REF!</definedName>
    <definedName name="_Мастер_лист_1_1_1_3" localSheetId="8">#REF!</definedName>
    <definedName name="_Мастер_лист_1_1_1_3">#REF!</definedName>
    <definedName name="_Мастер_лист_1_1_1_4" localSheetId="9">#REF!</definedName>
    <definedName name="_Мастер_лист_1_1_1_4" localSheetId="8">#REF!</definedName>
    <definedName name="_Мастер_лист_1_1_1_4">#REF!</definedName>
    <definedName name="_Мастер_лист_1_1_1_5" localSheetId="9">#REF!</definedName>
    <definedName name="_Мастер_лист_1_1_1_5" localSheetId="8">#REF!</definedName>
    <definedName name="_Мастер_лист_1_1_1_5">#REF!</definedName>
    <definedName name="_Мастер_лист_1_1_1_6" localSheetId="9">#REF!</definedName>
    <definedName name="_Мастер_лист_1_1_1_6" localSheetId="8">#REF!</definedName>
    <definedName name="_Мастер_лист_1_1_1_6">#REF!</definedName>
    <definedName name="_Мастер_лист_1_1_1_7" localSheetId="9">#REF!</definedName>
    <definedName name="_Мастер_лист_1_1_1_7" localSheetId="8">#REF!</definedName>
    <definedName name="_Мастер_лист_1_1_1_7">#REF!</definedName>
    <definedName name="_Мастер_лист_1_1_1_8" localSheetId="9">#REF!</definedName>
    <definedName name="_Мастер_лист_1_1_1_8" localSheetId="8">#REF!</definedName>
    <definedName name="_Мастер_лист_1_1_1_8">#REF!</definedName>
    <definedName name="_Мастер_лист_1_1_1_9" localSheetId="9">#REF!</definedName>
    <definedName name="_Мастер_лист_1_1_1_9" localSheetId="8">#REF!</definedName>
    <definedName name="_Мастер_лист_1_1_1_9">#REF!</definedName>
    <definedName name="_Фамилия__имя_1_1_1" localSheetId="9">#REF!</definedName>
    <definedName name="_Фамилия__имя_1_1_1" localSheetId="8">#REF!</definedName>
    <definedName name="_Фамилия__имя_1_1_1">#REF!</definedName>
    <definedName name="_Фамилия__имя_1_1_1_1" localSheetId="9">#REF!</definedName>
    <definedName name="_Фамилия__имя_1_1_1_1" localSheetId="8">#REF!</definedName>
    <definedName name="_Фамилия__имя_1_1_1_1">#REF!</definedName>
    <definedName name="_Фамилия__имя_1_1_1_10" localSheetId="9">#REF!</definedName>
    <definedName name="_Фамилия__имя_1_1_1_10" localSheetId="8">#REF!</definedName>
    <definedName name="_Фамилия__имя_1_1_1_10">#REF!</definedName>
    <definedName name="_Фамилия__имя_1_1_1_11" localSheetId="9">#REF!</definedName>
    <definedName name="_Фамилия__имя_1_1_1_11" localSheetId="8">#REF!</definedName>
    <definedName name="_Фамилия__имя_1_1_1_11">#REF!</definedName>
    <definedName name="_Фамилия__имя_1_1_1_12" localSheetId="9">#REF!</definedName>
    <definedName name="_Фамилия__имя_1_1_1_12" localSheetId="8">#REF!</definedName>
    <definedName name="_Фамилия__имя_1_1_1_12">#REF!</definedName>
    <definedName name="_Фамилия__имя_1_1_1_13" localSheetId="9">#REF!</definedName>
    <definedName name="_Фамилия__имя_1_1_1_13" localSheetId="8">#REF!</definedName>
    <definedName name="_Фамилия__имя_1_1_1_13">#REF!</definedName>
    <definedName name="_Фамилия__имя_1_1_1_2" localSheetId="9">#REF!</definedName>
    <definedName name="_Фамилия__имя_1_1_1_2" localSheetId="8">#REF!</definedName>
    <definedName name="_Фамилия__имя_1_1_1_2">#REF!</definedName>
    <definedName name="_Фамилия__имя_1_1_1_3" localSheetId="9">#REF!</definedName>
    <definedName name="_Фамилия__имя_1_1_1_3" localSheetId="8">#REF!</definedName>
    <definedName name="_Фамилия__имя_1_1_1_3">#REF!</definedName>
    <definedName name="_Фамилия__имя_1_1_1_4" localSheetId="9">#REF!</definedName>
    <definedName name="_Фамилия__имя_1_1_1_4" localSheetId="8">#REF!</definedName>
    <definedName name="_Фамилия__имя_1_1_1_4">#REF!</definedName>
    <definedName name="_Фамилия__имя_1_1_1_5" localSheetId="9">#REF!</definedName>
    <definedName name="_Фамилия__имя_1_1_1_5" localSheetId="8">#REF!</definedName>
    <definedName name="_Фамилия__имя_1_1_1_5">#REF!</definedName>
    <definedName name="_Фамилия__имя_1_1_1_6" localSheetId="9">#REF!</definedName>
    <definedName name="_Фамилия__имя_1_1_1_6" localSheetId="8">#REF!</definedName>
    <definedName name="_Фамилия__имя_1_1_1_6">#REF!</definedName>
    <definedName name="_Фамилия__имя_1_1_1_7" localSheetId="9">#REF!</definedName>
    <definedName name="_Фамилия__имя_1_1_1_7" localSheetId="8">#REF!</definedName>
    <definedName name="_Фамилия__имя_1_1_1_7">#REF!</definedName>
    <definedName name="_Фамилия__имя_1_1_1_8" localSheetId="9">#REF!</definedName>
    <definedName name="_Фамилия__имя_1_1_1_8" localSheetId="8">#REF!</definedName>
    <definedName name="_Фамилия__имя_1_1_1_8">#REF!</definedName>
    <definedName name="_Фамилия__имя_1_1_1_9" localSheetId="9">#REF!</definedName>
    <definedName name="_Фамилия__имя_1_1_1_9" localSheetId="8">#REF!</definedName>
    <definedName name="_Фамилия__имя_1_1_1_9">#REF!</definedName>
    <definedName name="_xlnm._FilterDatabase" localSheetId="5" hidden="1">ЛПЮ!$A$12:$AA$18</definedName>
    <definedName name="Excel_BuiltIn__FilterDatabase_1" localSheetId="9">#REF!</definedName>
    <definedName name="Excel_BuiltIn__FilterDatabase_1" localSheetId="8">#REF!</definedName>
    <definedName name="Excel_BuiltIn__FilterDatabase_1">#REF!</definedName>
    <definedName name="Excel_BuiltIn__FilterDatabase_1_1" localSheetId="9">#REF!</definedName>
    <definedName name="Excel_BuiltIn__FilterDatabase_1_1" localSheetId="8">#REF!</definedName>
    <definedName name="Excel_BuiltIn__FilterDatabase_1_1">#REF!</definedName>
    <definedName name="Excel_BuiltIn__FilterDatabase_1_2" localSheetId="9">#REF!</definedName>
    <definedName name="Excel_BuiltIn__FilterDatabase_1_2" localSheetId="8">#REF!</definedName>
    <definedName name="Excel_BuiltIn__FilterDatabase_1_2">#REF!</definedName>
    <definedName name="Excel_BuiltIn__FilterDatabase_1_3" localSheetId="9">#REF!</definedName>
    <definedName name="Excel_BuiltIn__FilterDatabase_1_3" localSheetId="8">#REF!</definedName>
    <definedName name="Excel_BuiltIn__FilterDatabase_1_3">#REF!</definedName>
    <definedName name="Excel_BuiltIn__FilterDatabase_1_4" localSheetId="9">#REF!</definedName>
    <definedName name="Excel_BuiltIn__FilterDatabase_1_4" localSheetId="8">#REF!</definedName>
    <definedName name="Excel_BuiltIn__FilterDatabase_1_4">#REF!</definedName>
    <definedName name="Excel_BuiltIn__FilterDatabase_1_5" localSheetId="9">#REF!</definedName>
    <definedName name="Excel_BuiltIn__FilterDatabase_1_5" localSheetId="8">#REF!</definedName>
    <definedName name="Excel_BuiltIn__FilterDatabase_1_5">#REF!</definedName>
    <definedName name="Excel_BuiltIn__FilterDatabase_1_6" localSheetId="9">#REF!</definedName>
    <definedName name="Excel_BuiltIn__FilterDatabase_1_6" localSheetId="8">#REF!</definedName>
    <definedName name="Excel_BuiltIn__FilterDatabase_1_6">#REF!</definedName>
    <definedName name="Excel_BuiltIn__FilterDatabase_1_7" localSheetId="9">#REF!</definedName>
    <definedName name="Excel_BuiltIn__FilterDatabase_1_7" localSheetId="8">#REF!</definedName>
    <definedName name="Excel_BuiltIn__FilterDatabase_1_7">#REF!</definedName>
    <definedName name="Excel_BuiltIn__FilterDatabase_10" localSheetId="9">#REF!</definedName>
    <definedName name="Excel_BuiltIn__FilterDatabase_10" localSheetId="8">#REF!</definedName>
    <definedName name="Excel_BuiltIn__FilterDatabase_10">#REF!</definedName>
    <definedName name="Excel_BuiltIn__FilterDatabase_11" localSheetId="9">#REF!</definedName>
    <definedName name="Excel_BuiltIn__FilterDatabase_11" localSheetId="8">#REF!</definedName>
    <definedName name="Excel_BuiltIn__FilterDatabase_11">#REF!</definedName>
    <definedName name="Excel_BuiltIn__FilterDatabase_12" localSheetId="9">#REF!</definedName>
    <definedName name="Excel_BuiltIn__FilterDatabase_12" localSheetId="8">#REF!</definedName>
    <definedName name="Excel_BuiltIn__FilterDatabase_12">#REF!</definedName>
    <definedName name="Excel_BuiltIn__FilterDatabase_13" localSheetId="9">#REF!</definedName>
    <definedName name="Excel_BuiltIn__FilterDatabase_13" localSheetId="8">#REF!</definedName>
    <definedName name="Excel_BuiltIn__FilterDatabase_13">#REF!</definedName>
    <definedName name="Excel_BuiltIn__FilterDatabase_14" localSheetId="9">#REF!</definedName>
    <definedName name="Excel_BuiltIn__FilterDatabase_14" localSheetId="8">#REF!</definedName>
    <definedName name="Excel_BuiltIn__FilterDatabase_14">#REF!</definedName>
    <definedName name="Excel_BuiltIn__FilterDatabase_15" localSheetId="9">#REF!</definedName>
    <definedName name="Excel_BuiltIn__FilterDatabase_15" localSheetId="8">#REF!</definedName>
    <definedName name="Excel_BuiltIn__FilterDatabase_15">#REF!</definedName>
    <definedName name="Excel_BuiltIn__FilterDatabase_16" localSheetId="9">#REF!</definedName>
    <definedName name="Excel_BuiltIn__FilterDatabase_16" localSheetId="8">#REF!</definedName>
    <definedName name="Excel_BuiltIn__FilterDatabase_16">#REF!</definedName>
    <definedName name="Excel_BuiltIn__FilterDatabase_2" localSheetId="9">#REF!</definedName>
    <definedName name="Excel_BuiltIn__FilterDatabase_2" localSheetId="8">#REF!</definedName>
    <definedName name="Excel_BuiltIn__FilterDatabase_2">#REF!</definedName>
    <definedName name="Excel_BuiltIn__FilterDatabase_3" localSheetId="9">#REF!</definedName>
    <definedName name="Excel_BuiltIn__FilterDatabase_3" localSheetId="8">#REF!</definedName>
    <definedName name="Excel_BuiltIn__FilterDatabase_3">#REF!</definedName>
    <definedName name="Excel_BuiltIn__FilterDatabase_4" localSheetId="9">#REF!</definedName>
    <definedName name="Excel_BuiltIn__FilterDatabase_4" localSheetId="8">#REF!</definedName>
    <definedName name="Excel_BuiltIn__FilterDatabase_4">#REF!</definedName>
    <definedName name="Excel_BuiltIn__FilterDatabase_5" localSheetId="9">#REF!</definedName>
    <definedName name="Excel_BuiltIn__FilterDatabase_5" localSheetId="8">#REF!</definedName>
    <definedName name="Excel_BuiltIn__FilterDatabase_5">#REF!</definedName>
    <definedName name="Excel_BuiltIn__FilterDatabase_7" localSheetId="9">#REF!</definedName>
    <definedName name="Excel_BuiltIn__FilterDatabase_7" localSheetId="8">#REF!</definedName>
    <definedName name="Excel_BuiltIn__FilterDatabase_7">#REF!</definedName>
    <definedName name="Excel_BuiltIn__FilterDatabase_8" localSheetId="9">#REF!</definedName>
    <definedName name="Excel_BuiltIn__FilterDatabase_8" localSheetId="8">#REF!</definedName>
    <definedName name="Excel_BuiltIn__FilterDatabase_8">#REF!</definedName>
    <definedName name="Excel_BuiltIn__FilterDatabase_9" localSheetId="9">#REF!</definedName>
    <definedName name="Excel_BuiltIn__FilterDatabase_9" localSheetId="8">#REF!</definedName>
    <definedName name="Excel_BuiltIn__FilterDatabase_9">#REF!</definedName>
    <definedName name="Excel_BuiltIn_Print_Area_1" localSheetId="9">#REF!</definedName>
    <definedName name="Excel_BuiltIn_Print_Area_1" localSheetId="8">#REF!</definedName>
    <definedName name="Excel_BuiltIn_Print_Area_1">#REF!</definedName>
    <definedName name="Excel_BuiltIn_Print_Area_10" localSheetId="9">#REF!</definedName>
    <definedName name="Excel_BuiltIn_Print_Area_10" localSheetId="8">#REF!</definedName>
    <definedName name="Excel_BuiltIn_Print_Area_10">#REF!</definedName>
    <definedName name="Excel_BuiltIn_Print_Area_10_1" localSheetId="9">#REF!</definedName>
    <definedName name="Excel_BuiltIn_Print_Area_10_1" localSheetId="8">#REF!</definedName>
    <definedName name="Excel_BuiltIn_Print_Area_10_1">#REF!</definedName>
    <definedName name="Excel_BuiltIn_Print_Area_10_10" localSheetId="9">#REF!</definedName>
    <definedName name="Excel_BuiltIn_Print_Area_10_10" localSheetId="8">#REF!</definedName>
    <definedName name="Excel_BuiltIn_Print_Area_10_10">#REF!</definedName>
    <definedName name="Excel_BuiltIn_Print_Area_10_11" localSheetId="9">#REF!</definedName>
    <definedName name="Excel_BuiltIn_Print_Area_10_11" localSheetId="8">#REF!</definedName>
    <definedName name="Excel_BuiltIn_Print_Area_10_11">#REF!</definedName>
    <definedName name="Excel_BuiltIn_Print_Area_10_12" localSheetId="9">#REF!</definedName>
    <definedName name="Excel_BuiltIn_Print_Area_10_12" localSheetId="8">#REF!</definedName>
    <definedName name="Excel_BuiltIn_Print_Area_10_12">#REF!</definedName>
    <definedName name="Excel_BuiltIn_Print_Area_10_13" localSheetId="9">#REF!</definedName>
    <definedName name="Excel_BuiltIn_Print_Area_10_13" localSheetId="8">#REF!</definedName>
    <definedName name="Excel_BuiltIn_Print_Area_10_13">#REF!</definedName>
    <definedName name="Excel_BuiltIn_Print_Area_10_14" localSheetId="9">#REF!</definedName>
    <definedName name="Excel_BuiltIn_Print_Area_10_14" localSheetId="8">#REF!</definedName>
    <definedName name="Excel_BuiltIn_Print_Area_10_14">#REF!</definedName>
    <definedName name="Excel_BuiltIn_Print_Area_10_2" localSheetId="9">#REF!</definedName>
    <definedName name="Excel_BuiltIn_Print_Area_10_2" localSheetId="8">#REF!</definedName>
    <definedName name="Excel_BuiltIn_Print_Area_10_2">#REF!</definedName>
    <definedName name="Excel_BuiltIn_Print_Area_10_3" localSheetId="9">#REF!</definedName>
    <definedName name="Excel_BuiltIn_Print_Area_10_3" localSheetId="8">#REF!</definedName>
    <definedName name="Excel_BuiltIn_Print_Area_10_3">#REF!</definedName>
    <definedName name="Excel_BuiltIn_Print_Area_10_4" localSheetId="9">#REF!</definedName>
    <definedName name="Excel_BuiltIn_Print_Area_10_4" localSheetId="8">#REF!</definedName>
    <definedName name="Excel_BuiltIn_Print_Area_10_4">#REF!</definedName>
    <definedName name="Excel_BuiltIn_Print_Area_10_5" localSheetId="9">#REF!</definedName>
    <definedName name="Excel_BuiltIn_Print_Area_10_5" localSheetId="8">#REF!</definedName>
    <definedName name="Excel_BuiltIn_Print_Area_10_5">#REF!</definedName>
    <definedName name="Excel_BuiltIn_Print_Area_10_6" localSheetId="9">#REF!</definedName>
    <definedName name="Excel_BuiltIn_Print_Area_10_6" localSheetId="8">#REF!</definedName>
    <definedName name="Excel_BuiltIn_Print_Area_10_6">#REF!</definedName>
    <definedName name="Excel_BuiltIn_Print_Area_10_7" localSheetId="9">#REF!</definedName>
    <definedName name="Excel_BuiltIn_Print_Area_10_7" localSheetId="8">#REF!</definedName>
    <definedName name="Excel_BuiltIn_Print_Area_10_7">#REF!</definedName>
    <definedName name="Excel_BuiltIn_Print_Area_10_8" localSheetId="9">#REF!</definedName>
    <definedName name="Excel_BuiltIn_Print_Area_10_8" localSheetId="8">#REF!</definedName>
    <definedName name="Excel_BuiltIn_Print_Area_10_8">#REF!</definedName>
    <definedName name="Excel_BuiltIn_Print_Area_10_9" localSheetId="9">#REF!</definedName>
    <definedName name="Excel_BuiltIn_Print_Area_10_9" localSheetId="8">#REF!</definedName>
    <definedName name="Excel_BuiltIn_Print_Area_10_9">#REF!</definedName>
    <definedName name="Excel_BuiltIn_Print_Area_2" localSheetId="9">#REF!</definedName>
    <definedName name="Excel_BuiltIn_Print_Area_2" localSheetId="8">#REF!</definedName>
    <definedName name="Excel_BuiltIn_Print_Area_2">#REF!</definedName>
    <definedName name="Excel_BuiltIn_Print_Area_2_1" localSheetId="9">#REF!</definedName>
    <definedName name="Excel_BuiltIn_Print_Area_2_1" localSheetId="8">#REF!</definedName>
    <definedName name="Excel_BuiltIn_Print_Area_2_1">#REF!</definedName>
    <definedName name="Excel_BuiltIn_Print_Area_2_10" localSheetId="9">#REF!</definedName>
    <definedName name="Excel_BuiltIn_Print_Area_2_10" localSheetId="8">#REF!</definedName>
    <definedName name="Excel_BuiltIn_Print_Area_2_10">#REF!</definedName>
    <definedName name="Excel_BuiltIn_Print_Area_2_11" localSheetId="9">#REF!</definedName>
    <definedName name="Excel_BuiltIn_Print_Area_2_11" localSheetId="8">#REF!</definedName>
    <definedName name="Excel_BuiltIn_Print_Area_2_11">#REF!</definedName>
    <definedName name="Excel_BuiltIn_Print_Area_2_12" localSheetId="9">#REF!</definedName>
    <definedName name="Excel_BuiltIn_Print_Area_2_12" localSheetId="8">#REF!</definedName>
    <definedName name="Excel_BuiltIn_Print_Area_2_12">#REF!</definedName>
    <definedName name="Excel_BuiltIn_Print_Area_2_13" localSheetId="9">#REF!</definedName>
    <definedName name="Excel_BuiltIn_Print_Area_2_13" localSheetId="8">#REF!</definedName>
    <definedName name="Excel_BuiltIn_Print_Area_2_13">#REF!</definedName>
    <definedName name="Excel_BuiltIn_Print_Area_2_14" localSheetId="9">#REF!</definedName>
    <definedName name="Excel_BuiltIn_Print_Area_2_14" localSheetId="8">#REF!</definedName>
    <definedName name="Excel_BuiltIn_Print_Area_2_14">#REF!</definedName>
    <definedName name="Excel_BuiltIn_Print_Area_2_15" localSheetId="9">#REF!</definedName>
    <definedName name="Excel_BuiltIn_Print_Area_2_15" localSheetId="8">#REF!</definedName>
    <definedName name="Excel_BuiltIn_Print_Area_2_15">#REF!</definedName>
    <definedName name="Excel_BuiltIn_Print_Area_2_2" localSheetId="9">#REF!</definedName>
    <definedName name="Excel_BuiltIn_Print_Area_2_2" localSheetId="8">#REF!</definedName>
    <definedName name="Excel_BuiltIn_Print_Area_2_2">#REF!</definedName>
    <definedName name="Excel_BuiltIn_Print_Area_2_3" localSheetId="9">#REF!</definedName>
    <definedName name="Excel_BuiltIn_Print_Area_2_3" localSheetId="8">#REF!</definedName>
    <definedName name="Excel_BuiltIn_Print_Area_2_3">#REF!</definedName>
    <definedName name="Excel_BuiltIn_Print_Area_2_4" localSheetId="9">#REF!</definedName>
    <definedName name="Excel_BuiltIn_Print_Area_2_4" localSheetId="8">#REF!</definedName>
    <definedName name="Excel_BuiltIn_Print_Area_2_4">#REF!</definedName>
    <definedName name="Excel_BuiltIn_Print_Area_2_6" localSheetId="9">#REF!</definedName>
    <definedName name="Excel_BuiltIn_Print_Area_2_6" localSheetId="8">#REF!</definedName>
    <definedName name="Excel_BuiltIn_Print_Area_2_6">#REF!</definedName>
    <definedName name="Excel_BuiltIn_Print_Area_2_7" localSheetId="9">#REF!</definedName>
    <definedName name="Excel_BuiltIn_Print_Area_2_7" localSheetId="8">#REF!</definedName>
    <definedName name="Excel_BuiltIn_Print_Area_2_7">#REF!</definedName>
    <definedName name="Excel_BuiltIn_Print_Area_2_8" localSheetId="9">#REF!</definedName>
    <definedName name="Excel_BuiltIn_Print_Area_2_8" localSheetId="8">#REF!</definedName>
    <definedName name="Excel_BuiltIn_Print_Area_2_8">#REF!</definedName>
    <definedName name="Excel_BuiltIn_Print_Area_2_9" localSheetId="9">#REF!</definedName>
    <definedName name="Excel_BuiltIn_Print_Area_2_9" localSheetId="8">#REF!</definedName>
    <definedName name="Excel_BuiltIn_Print_Area_2_9">#REF!</definedName>
    <definedName name="Excel_BuiltIn_Print_Area_3" localSheetId="9">#REF!</definedName>
    <definedName name="Excel_BuiltIn_Print_Area_3" localSheetId="8">#REF!</definedName>
    <definedName name="Excel_BuiltIn_Print_Area_3">#REF!</definedName>
    <definedName name="Excel_BuiltIn_Print_Area_3_1" localSheetId="9">#REF!</definedName>
    <definedName name="Excel_BuiltIn_Print_Area_3_1" localSheetId="8">#REF!</definedName>
    <definedName name="Excel_BuiltIn_Print_Area_3_1">#REF!</definedName>
    <definedName name="Excel_BuiltIn_Print_Area_3_10" localSheetId="9">#REF!</definedName>
    <definedName name="Excel_BuiltIn_Print_Area_3_10" localSheetId="8">#REF!</definedName>
    <definedName name="Excel_BuiltIn_Print_Area_3_10">#REF!</definedName>
    <definedName name="Excel_BuiltIn_Print_Area_3_12" localSheetId="9">#REF!</definedName>
    <definedName name="Excel_BuiltIn_Print_Area_3_12" localSheetId="8">#REF!</definedName>
    <definedName name="Excel_BuiltIn_Print_Area_3_12">#REF!</definedName>
    <definedName name="Excel_BuiltIn_Print_Area_3_13" localSheetId="9">#REF!</definedName>
    <definedName name="Excel_BuiltIn_Print_Area_3_13" localSheetId="8">#REF!</definedName>
    <definedName name="Excel_BuiltIn_Print_Area_3_13">#REF!</definedName>
    <definedName name="Excel_BuiltIn_Print_Area_3_14" localSheetId="9">#REF!</definedName>
    <definedName name="Excel_BuiltIn_Print_Area_3_14" localSheetId="8">#REF!</definedName>
    <definedName name="Excel_BuiltIn_Print_Area_3_14">#REF!</definedName>
    <definedName name="Excel_BuiltIn_Print_Area_3_15" localSheetId="9">#REF!</definedName>
    <definedName name="Excel_BuiltIn_Print_Area_3_15" localSheetId="8">#REF!</definedName>
    <definedName name="Excel_BuiltIn_Print_Area_3_15">#REF!</definedName>
    <definedName name="Excel_BuiltIn_Print_Area_3_2" localSheetId="9">#REF!</definedName>
    <definedName name="Excel_BuiltIn_Print_Area_3_2" localSheetId="8">#REF!</definedName>
    <definedName name="Excel_BuiltIn_Print_Area_3_2">#REF!</definedName>
    <definedName name="Excel_BuiltIn_Print_Area_3_3" localSheetId="9">#REF!</definedName>
    <definedName name="Excel_BuiltIn_Print_Area_3_3" localSheetId="8">#REF!</definedName>
    <definedName name="Excel_BuiltIn_Print_Area_3_3">#REF!</definedName>
    <definedName name="Excel_BuiltIn_Print_Area_3_4" localSheetId="9">#REF!</definedName>
    <definedName name="Excel_BuiltIn_Print_Area_3_4" localSheetId="8">#REF!</definedName>
    <definedName name="Excel_BuiltIn_Print_Area_3_4">#REF!</definedName>
    <definedName name="Excel_BuiltIn_Print_Area_3_5" localSheetId="9">#REF!</definedName>
    <definedName name="Excel_BuiltIn_Print_Area_3_5" localSheetId="8">#REF!</definedName>
    <definedName name="Excel_BuiltIn_Print_Area_3_5">#REF!</definedName>
    <definedName name="Excel_BuiltIn_Print_Area_3_6" localSheetId="9">#REF!</definedName>
    <definedName name="Excel_BuiltIn_Print_Area_3_6" localSheetId="8">#REF!</definedName>
    <definedName name="Excel_BuiltIn_Print_Area_3_6">#REF!</definedName>
    <definedName name="Excel_BuiltIn_Print_Area_3_8" localSheetId="9">#REF!</definedName>
    <definedName name="Excel_BuiltIn_Print_Area_3_8" localSheetId="8">#REF!</definedName>
    <definedName name="Excel_BuiltIn_Print_Area_3_8">#REF!</definedName>
    <definedName name="Excel_BuiltIn_Print_Area_3_9" localSheetId="9">#REF!</definedName>
    <definedName name="Excel_BuiltIn_Print_Area_3_9" localSheetId="8">#REF!</definedName>
    <definedName name="Excel_BuiltIn_Print_Area_3_9">#REF!</definedName>
    <definedName name="Excel_BuiltIn_Print_Area_4_1" localSheetId="9">#REF!</definedName>
    <definedName name="Excel_BuiltIn_Print_Area_4_1" localSheetId="8">#REF!</definedName>
    <definedName name="Excel_BuiltIn_Print_Area_4_1">#REF!</definedName>
    <definedName name="Excel_BuiltIn_Print_Area_4_1_1" localSheetId="9">#REF!</definedName>
    <definedName name="Excel_BuiltIn_Print_Area_4_1_1" localSheetId="8">#REF!</definedName>
    <definedName name="Excel_BuiltIn_Print_Area_4_1_1">#REF!</definedName>
    <definedName name="Excel_BuiltIn_Print_Area_4_1_1_1" localSheetId="9">#REF!</definedName>
    <definedName name="Excel_BuiltIn_Print_Area_4_1_1_1" localSheetId="8">#REF!</definedName>
    <definedName name="Excel_BuiltIn_Print_Area_4_1_1_1">#REF!</definedName>
    <definedName name="Excel_BuiltIn_Print_Area_4_1_1_10" localSheetId="9">#REF!</definedName>
    <definedName name="Excel_BuiltIn_Print_Area_4_1_1_10" localSheetId="8">#REF!</definedName>
    <definedName name="Excel_BuiltIn_Print_Area_4_1_1_10">#REF!</definedName>
    <definedName name="Excel_BuiltIn_Print_Area_4_1_1_11" localSheetId="9">#REF!</definedName>
    <definedName name="Excel_BuiltIn_Print_Area_4_1_1_11" localSheetId="8">#REF!</definedName>
    <definedName name="Excel_BuiltIn_Print_Area_4_1_1_11">#REF!</definedName>
    <definedName name="Excel_BuiltIn_Print_Area_4_1_1_12" localSheetId="9">#REF!</definedName>
    <definedName name="Excel_BuiltIn_Print_Area_4_1_1_12" localSheetId="8">#REF!</definedName>
    <definedName name="Excel_BuiltIn_Print_Area_4_1_1_12">#REF!</definedName>
    <definedName name="Excel_BuiltIn_Print_Area_4_1_1_13" localSheetId="9">#REF!</definedName>
    <definedName name="Excel_BuiltIn_Print_Area_4_1_1_13" localSheetId="8">#REF!</definedName>
    <definedName name="Excel_BuiltIn_Print_Area_4_1_1_13">#REF!</definedName>
    <definedName name="Excel_BuiltIn_Print_Area_4_1_1_14" localSheetId="9">#REF!</definedName>
    <definedName name="Excel_BuiltIn_Print_Area_4_1_1_14" localSheetId="8">#REF!</definedName>
    <definedName name="Excel_BuiltIn_Print_Area_4_1_1_14">#REF!</definedName>
    <definedName name="Excel_BuiltIn_Print_Area_4_1_1_15" localSheetId="9">#REF!</definedName>
    <definedName name="Excel_BuiltIn_Print_Area_4_1_1_15" localSheetId="8">#REF!</definedName>
    <definedName name="Excel_BuiltIn_Print_Area_4_1_1_15">#REF!</definedName>
    <definedName name="Excel_BuiltIn_Print_Area_4_1_1_2" localSheetId="9">#REF!</definedName>
    <definedName name="Excel_BuiltIn_Print_Area_4_1_1_2" localSheetId="8">#REF!</definedName>
    <definedName name="Excel_BuiltIn_Print_Area_4_1_1_2">#REF!</definedName>
    <definedName name="Excel_BuiltIn_Print_Area_4_1_1_3" localSheetId="9">#REF!</definedName>
    <definedName name="Excel_BuiltIn_Print_Area_4_1_1_3" localSheetId="8">#REF!</definedName>
    <definedName name="Excel_BuiltIn_Print_Area_4_1_1_3">#REF!</definedName>
    <definedName name="Excel_BuiltIn_Print_Area_4_1_1_4" localSheetId="9">#REF!</definedName>
    <definedName name="Excel_BuiltIn_Print_Area_4_1_1_4" localSheetId="8">#REF!</definedName>
    <definedName name="Excel_BuiltIn_Print_Area_4_1_1_4">#REF!</definedName>
    <definedName name="Excel_BuiltIn_Print_Area_4_1_1_5" localSheetId="9">#REF!</definedName>
    <definedName name="Excel_BuiltIn_Print_Area_4_1_1_5" localSheetId="8">#REF!</definedName>
    <definedName name="Excel_BuiltIn_Print_Area_4_1_1_5">#REF!</definedName>
    <definedName name="Excel_BuiltIn_Print_Area_4_1_1_6" localSheetId="9">#REF!</definedName>
    <definedName name="Excel_BuiltIn_Print_Area_4_1_1_6" localSheetId="8">#REF!</definedName>
    <definedName name="Excel_BuiltIn_Print_Area_4_1_1_6">#REF!</definedName>
    <definedName name="Excel_BuiltIn_Print_Area_4_1_1_7" localSheetId="9">#REF!</definedName>
    <definedName name="Excel_BuiltIn_Print_Area_4_1_1_7" localSheetId="8">#REF!</definedName>
    <definedName name="Excel_BuiltIn_Print_Area_4_1_1_7">#REF!</definedName>
    <definedName name="Excel_BuiltIn_Print_Area_4_1_1_8" localSheetId="9">#REF!</definedName>
    <definedName name="Excel_BuiltIn_Print_Area_4_1_1_8" localSheetId="8">#REF!</definedName>
    <definedName name="Excel_BuiltIn_Print_Area_4_1_1_8">#REF!</definedName>
    <definedName name="Excel_BuiltIn_Print_Area_4_1_1_9" localSheetId="9">#REF!</definedName>
    <definedName name="Excel_BuiltIn_Print_Area_4_1_1_9" localSheetId="8">#REF!</definedName>
    <definedName name="Excel_BuiltIn_Print_Area_4_1_1_9">#REF!</definedName>
    <definedName name="Excel_BuiltIn_Print_Area_4_1_10" localSheetId="9">#REF!</definedName>
    <definedName name="Excel_BuiltIn_Print_Area_4_1_10" localSheetId="8">#REF!</definedName>
    <definedName name="Excel_BuiltIn_Print_Area_4_1_10">#REF!</definedName>
    <definedName name="Excel_BuiltIn_Print_Area_4_1_11" localSheetId="9">#REF!</definedName>
    <definedName name="Excel_BuiltIn_Print_Area_4_1_11" localSheetId="8">#REF!</definedName>
    <definedName name="Excel_BuiltIn_Print_Area_4_1_11">#REF!</definedName>
    <definedName name="Excel_BuiltIn_Print_Area_4_1_12" localSheetId="9">#REF!</definedName>
    <definedName name="Excel_BuiltIn_Print_Area_4_1_12" localSheetId="8">#REF!</definedName>
    <definedName name="Excel_BuiltIn_Print_Area_4_1_12">#REF!</definedName>
    <definedName name="Excel_BuiltIn_Print_Area_4_1_13" localSheetId="9">#REF!</definedName>
    <definedName name="Excel_BuiltIn_Print_Area_4_1_13" localSheetId="8">#REF!</definedName>
    <definedName name="Excel_BuiltIn_Print_Area_4_1_13">#REF!</definedName>
    <definedName name="Excel_BuiltIn_Print_Area_4_1_14" localSheetId="9">#REF!</definedName>
    <definedName name="Excel_BuiltIn_Print_Area_4_1_14" localSheetId="8">#REF!</definedName>
    <definedName name="Excel_BuiltIn_Print_Area_4_1_14">#REF!</definedName>
    <definedName name="Excel_BuiltIn_Print_Area_4_1_15" localSheetId="9">#REF!</definedName>
    <definedName name="Excel_BuiltIn_Print_Area_4_1_15" localSheetId="8">#REF!</definedName>
    <definedName name="Excel_BuiltIn_Print_Area_4_1_15">#REF!</definedName>
    <definedName name="Excel_BuiltIn_Print_Area_4_1_2" localSheetId="9">#REF!</definedName>
    <definedName name="Excel_BuiltIn_Print_Area_4_1_2" localSheetId="8">#REF!</definedName>
    <definedName name="Excel_BuiltIn_Print_Area_4_1_2">#REF!</definedName>
    <definedName name="Excel_BuiltIn_Print_Area_4_1_3" localSheetId="9">#REF!</definedName>
    <definedName name="Excel_BuiltIn_Print_Area_4_1_3" localSheetId="8">#REF!</definedName>
    <definedName name="Excel_BuiltIn_Print_Area_4_1_3">#REF!</definedName>
    <definedName name="Excel_BuiltIn_Print_Area_4_1_4" localSheetId="9">#REF!</definedName>
    <definedName name="Excel_BuiltIn_Print_Area_4_1_4" localSheetId="8">#REF!</definedName>
    <definedName name="Excel_BuiltIn_Print_Area_4_1_4">#REF!</definedName>
    <definedName name="Excel_BuiltIn_Print_Area_4_1_5" localSheetId="9">#REF!</definedName>
    <definedName name="Excel_BuiltIn_Print_Area_4_1_5" localSheetId="8">#REF!</definedName>
    <definedName name="Excel_BuiltIn_Print_Area_4_1_5">#REF!</definedName>
    <definedName name="Excel_BuiltIn_Print_Area_4_1_6" localSheetId="9">#REF!</definedName>
    <definedName name="Excel_BuiltIn_Print_Area_4_1_6" localSheetId="8">#REF!</definedName>
    <definedName name="Excel_BuiltIn_Print_Area_4_1_6">#REF!</definedName>
    <definedName name="Excel_BuiltIn_Print_Area_4_1_7" localSheetId="9">#REF!</definedName>
    <definedName name="Excel_BuiltIn_Print_Area_4_1_7" localSheetId="8">#REF!</definedName>
    <definedName name="Excel_BuiltIn_Print_Area_4_1_7">#REF!</definedName>
    <definedName name="Excel_BuiltIn_Print_Area_4_1_8" localSheetId="9">#REF!</definedName>
    <definedName name="Excel_BuiltIn_Print_Area_4_1_8" localSheetId="8">#REF!</definedName>
    <definedName name="Excel_BuiltIn_Print_Area_4_1_8">#REF!</definedName>
    <definedName name="Excel_BuiltIn_Print_Area_4_1_9" localSheetId="9">#REF!</definedName>
    <definedName name="Excel_BuiltIn_Print_Area_4_1_9" localSheetId="8">#REF!</definedName>
    <definedName name="Excel_BuiltIn_Print_Area_4_1_9">#REF!</definedName>
    <definedName name="Excel_BuiltIn_Print_Area_4_13" localSheetId="9">#REF!</definedName>
    <definedName name="Excel_BuiltIn_Print_Area_4_13" localSheetId="8">#REF!</definedName>
    <definedName name="Excel_BuiltIn_Print_Area_4_13">#REF!</definedName>
    <definedName name="Excel_BuiltIn_Print_Area_4_14" localSheetId="9">#REF!</definedName>
    <definedName name="Excel_BuiltIn_Print_Area_4_14" localSheetId="8">#REF!</definedName>
    <definedName name="Excel_BuiltIn_Print_Area_4_14">#REF!</definedName>
    <definedName name="Excel_BuiltIn_Print_Area_4_2" localSheetId="9">#REF!</definedName>
    <definedName name="Excel_BuiltIn_Print_Area_4_2" localSheetId="8">#REF!</definedName>
    <definedName name="Excel_BuiltIn_Print_Area_4_2">#REF!</definedName>
    <definedName name="Excel_BuiltIn_Print_Area_4_4" localSheetId="9">#REF!</definedName>
    <definedName name="Excel_BuiltIn_Print_Area_4_4" localSheetId="8">#REF!</definedName>
    <definedName name="Excel_BuiltIn_Print_Area_4_4">#REF!</definedName>
    <definedName name="Excel_BuiltIn_Print_Area_4_5" localSheetId="9">#REF!</definedName>
    <definedName name="Excel_BuiltIn_Print_Area_4_5" localSheetId="8">#REF!</definedName>
    <definedName name="Excel_BuiltIn_Print_Area_4_5">#REF!</definedName>
    <definedName name="Excel_BuiltIn_Print_Area_6" localSheetId="9">#REF!</definedName>
    <definedName name="Excel_BuiltIn_Print_Area_6" localSheetId="8">#REF!</definedName>
    <definedName name="Excel_BuiltIn_Print_Area_6">#REF!</definedName>
    <definedName name="Excel_BuiltIn_Print_Area_6_1" localSheetId="9">#REF!</definedName>
    <definedName name="Excel_BuiltIn_Print_Area_6_1" localSheetId="8">#REF!</definedName>
    <definedName name="Excel_BuiltIn_Print_Area_6_1">#REF!</definedName>
    <definedName name="Excel_BuiltIn_Print_Area_6_1_1" localSheetId="9">#REF!</definedName>
    <definedName name="Excel_BuiltIn_Print_Area_6_1_1" localSheetId="8">#REF!</definedName>
    <definedName name="Excel_BuiltIn_Print_Area_6_1_1">#REF!</definedName>
    <definedName name="Excel_BuiltIn_Print_Area_6_1_1_1" localSheetId="9">#REF!</definedName>
    <definedName name="Excel_BuiltIn_Print_Area_6_1_1_1" localSheetId="8">#REF!</definedName>
    <definedName name="Excel_BuiltIn_Print_Area_6_1_1_1">#REF!</definedName>
    <definedName name="Excel_BuiltIn_Print_Area_6_1_1_2" localSheetId="9">#REF!</definedName>
    <definedName name="Excel_BuiltIn_Print_Area_6_1_1_2" localSheetId="8">#REF!</definedName>
    <definedName name="Excel_BuiltIn_Print_Area_6_1_1_2">#REF!</definedName>
    <definedName name="Excel_BuiltIn_Print_Area_6_10" localSheetId="9">#REF!</definedName>
    <definedName name="Excel_BuiltIn_Print_Area_6_10" localSheetId="8">#REF!</definedName>
    <definedName name="Excel_BuiltIn_Print_Area_6_10">#REF!</definedName>
    <definedName name="Excel_BuiltIn_Print_Area_6_11" localSheetId="9">#REF!</definedName>
    <definedName name="Excel_BuiltIn_Print_Area_6_11" localSheetId="8">#REF!</definedName>
    <definedName name="Excel_BuiltIn_Print_Area_6_11">#REF!</definedName>
    <definedName name="Excel_BuiltIn_Print_Area_6_12" localSheetId="9">#REF!</definedName>
    <definedName name="Excel_BuiltIn_Print_Area_6_12" localSheetId="8">#REF!</definedName>
    <definedName name="Excel_BuiltIn_Print_Area_6_12">#REF!</definedName>
    <definedName name="Excel_BuiltIn_Print_Area_6_13" localSheetId="9">#REF!</definedName>
    <definedName name="Excel_BuiltIn_Print_Area_6_13" localSheetId="8">#REF!</definedName>
    <definedName name="Excel_BuiltIn_Print_Area_6_13">#REF!</definedName>
    <definedName name="Excel_BuiltIn_Print_Area_6_14" localSheetId="9">#REF!</definedName>
    <definedName name="Excel_BuiltIn_Print_Area_6_14" localSheetId="8">#REF!</definedName>
    <definedName name="Excel_BuiltIn_Print_Area_6_14">#REF!</definedName>
    <definedName name="Excel_BuiltIn_Print_Area_6_2" localSheetId="9">#REF!</definedName>
    <definedName name="Excel_BuiltIn_Print_Area_6_2" localSheetId="8">#REF!</definedName>
    <definedName name="Excel_BuiltIn_Print_Area_6_2">#REF!</definedName>
    <definedName name="Excel_BuiltIn_Print_Area_6_2_1" localSheetId="9">#REF!</definedName>
    <definedName name="Excel_BuiltIn_Print_Area_6_2_1" localSheetId="8">#REF!</definedName>
    <definedName name="Excel_BuiltIn_Print_Area_6_2_1">#REF!</definedName>
    <definedName name="Excel_BuiltIn_Print_Area_6_3" localSheetId="9">#REF!</definedName>
    <definedName name="Excel_BuiltIn_Print_Area_6_3" localSheetId="8">#REF!</definedName>
    <definedName name="Excel_BuiltIn_Print_Area_6_3">#REF!</definedName>
    <definedName name="Excel_BuiltIn_Print_Area_6_4" localSheetId="9">#REF!</definedName>
    <definedName name="Excel_BuiltIn_Print_Area_6_4" localSheetId="8">#REF!</definedName>
    <definedName name="Excel_BuiltIn_Print_Area_6_4">#REF!</definedName>
    <definedName name="Excel_BuiltIn_Print_Area_6_5" localSheetId="9">#REF!</definedName>
    <definedName name="Excel_BuiltIn_Print_Area_6_5" localSheetId="8">#REF!</definedName>
    <definedName name="Excel_BuiltIn_Print_Area_6_5">#REF!</definedName>
    <definedName name="Excel_BuiltIn_Print_Area_6_6" localSheetId="9">#REF!</definedName>
    <definedName name="Excel_BuiltIn_Print_Area_6_6" localSheetId="8">#REF!</definedName>
    <definedName name="Excel_BuiltIn_Print_Area_6_6">#REF!</definedName>
    <definedName name="Excel_BuiltIn_Print_Area_6_7" localSheetId="9">#REF!</definedName>
    <definedName name="Excel_BuiltIn_Print_Area_6_7" localSheetId="8">#REF!</definedName>
    <definedName name="Excel_BuiltIn_Print_Area_6_7">#REF!</definedName>
    <definedName name="Excel_BuiltIn_Print_Area_6_8" localSheetId="9">#REF!</definedName>
    <definedName name="Excel_BuiltIn_Print_Area_6_8" localSheetId="8">#REF!</definedName>
    <definedName name="Excel_BuiltIn_Print_Area_6_8">#REF!</definedName>
    <definedName name="Excel_BuiltIn_Print_Area_6_9" localSheetId="9">#REF!</definedName>
    <definedName name="Excel_BuiltIn_Print_Area_6_9" localSheetId="8">#REF!</definedName>
    <definedName name="Excel_BuiltIn_Print_Area_6_9">#REF!</definedName>
    <definedName name="Excel_BuiltIn_Print_Area_7" localSheetId="9">#REF!</definedName>
    <definedName name="Excel_BuiltIn_Print_Area_7" localSheetId="8">#REF!</definedName>
    <definedName name="Excel_BuiltIn_Print_Area_7">#REF!</definedName>
    <definedName name="Excel_BuiltIn_Print_Area_7_1" localSheetId="9">#REF!</definedName>
    <definedName name="Excel_BuiltIn_Print_Area_7_1" localSheetId="8">#REF!</definedName>
    <definedName name="Excel_BuiltIn_Print_Area_7_1">#REF!</definedName>
    <definedName name="Excel_BuiltIn_Print_Area_7_10" localSheetId="9">#REF!</definedName>
    <definedName name="Excel_BuiltIn_Print_Area_7_10" localSheetId="8">#REF!</definedName>
    <definedName name="Excel_BuiltIn_Print_Area_7_10">#REF!</definedName>
    <definedName name="Excel_BuiltIn_Print_Area_7_11" localSheetId="9">#REF!</definedName>
    <definedName name="Excel_BuiltIn_Print_Area_7_11" localSheetId="8">#REF!</definedName>
    <definedName name="Excel_BuiltIn_Print_Area_7_11">#REF!</definedName>
    <definedName name="Excel_BuiltIn_Print_Area_7_12" localSheetId="9">#REF!</definedName>
    <definedName name="Excel_BuiltIn_Print_Area_7_12" localSheetId="8">#REF!</definedName>
    <definedName name="Excel_BuiltIn_Print_Area_7_12">#REF!</definedName>
    <definedName name="Excel_BuiltIn_Print_Area_7_13" localSheetId="9">#REF!</definedName>
    <definedName name="Excel_BuiltIn_Print_Area_7_13" localSheetId="8">#REF!</definedName>
    <definedName name="Excel_BuiltIn_Print_Area_7_13">#REF!</definedName>
    <definedName name="Excel_BuiltIn_Print_Area_7_14" localSheetId="9">#REF!</definedName>
    <definedName name="Excel_BuiltIn_Print_Area_7_14" localSheetId="8">#REF!</definedName>
    <definedName name="Excel_BuiltIn_Print_Area_7_14">#REF!</definedName>
    <definedName name="Excel_BuiltIn_Print_Area_7_2" localSheetId="9">#REF!</definedName>
    <definedName name="Excel_BuiltIn_Print_Area_7_2" localSheetId="8">#REF!</definedName>
    <definedName name="Excel_BuiltIn_Print_Area_7_2">#REF!</definedName>
    <definedName name="Excel_BuiltIn_Print_Area_7_3" localSheetId="9">#REF!</definedName>
    <definedName name="Excel_BuiltIn_Print_Area_7_3" localSheetId="8">#REF!</definedName>
    <definedName name="Excel_BuiltIn_Print_Area_7_3">#REF!</definedName>
    <definedName name="Excel_BuiltIn_Print_Area_7_4" localSheetId="9">#REF!</definedName>
    <definedName name="Excel_BuiltIn_Print_Area_7_4" localSheetId="8">#REF!</definedName>
    <definedName name="Excel_BuiltIn_Print_Area_7_4">#REF!</definedName>
    <definedName name="Excel_BuiltIn_Print_Area_7_5" localSheetId="9">#REF!</definedName>
    <definedName name="Excel_BuiltIn_Print_Area_7_5" localSheetId="8">#REF!</definedName>
    <definedName name="Excel_BuiltIn_Print_Area_7_5">#REF!</definedName>
    <definedName name="Excel_BuiltIn_Print_Area_7_6" localSheetId="9">#REF!</definedName>
    <definedName name="Excel_BuiltIn_Print_Area_7_6" localSheetId="8">#REF!</definedName>
    <definedName name="Excel_BuiltIn_Print_Area_7_6">#REF!</definedName>
    <definedName name="Excel_BuiltIn_Print_Area_7_7" localSheetId="9">#REF!</definedName>
    <definedName name="Excel_BuiltIn_Print_Area_7_7" localSheetId="8">#REF!</definedName>
    <definedName name="Excel_BuiltIn_Print_Area_7_7">#REF!</definedName>
    <definedName name="Excel_BuiltIn_Print_Area_7_8" localSheetId="9">#REF!</definedName>
    <definedName name="Excel_BuiltIn_Print_Area_7_8" localSheetId="8">#REF!</definedName>
    <definedName name="Excel_BuiltIn_Print_Area_7_8">#REF!</definedName>
    <definedName name="Excel_BuiltIn_Print_Area_7_9" localSheetId="9">#REF!</definedName>
    <definedName name="Excel_BuiltIn_Print_Area_7_9" localSheetId="8">#REF!</definedName>
    <definedName name="Excel_BuiltIn_Print_Area_7_9">#REF!</definedName>
    <definedName name="Excel_BuiltIn_Print_Area_8_1" localSheetId="9">#REF!</definedName>
    <definedName name="Excel_BuiltIn_Print_Area_8_1" localSheetId="8">#REF!</definedName>
    <definedName name="Excel_BuiltIn_Print_Area_8_1">#REF!</definedName>
    <definedName name="Excel_BuiltIn_Print_Area_9" localSheetId="9">#REF!</definedName>
    <definedName name="Excel_BuiltIn_Print_Area_9" localSheetId="8">#REF!</definedName>
    <definedName name="Excel_BuiltIn_Print_Area_9">#REF!</definedName>
    <definedName name="Excel_BuiltIn_Print_Area_9_1" localSheetId="9">#REF!</definedName>
    <definedName name="Excel_BuiltIn_Print_Area_9_1" localSheetId="8">#REF!</definedName>
    <definedName name="Excel_BuiltIn_Print_Area_9_1">#REF!</definedName>
    <definedName name="Excel_BuiltIn_Print_Area_9_2" localSheetId="9">#REF!</definedName>
    <definedName name="Excel_BuiltIn_Print_Area_9_2" localSheetId="8">#REF!</definedName>
    <definedName name="Excel_BuiltIn_Print_Area_9_2">#REF!</definedName>
    <definedName name="Excel_BuiltIn_Print_Area_9_3" localSheetId="9">#REF!</definedName>
    <definedName name="Excel_BuiltIn_Print_Area_9_3" localSheetId="8">#REF!</definedName>
    <definedName name="Excel_BuiltIn_Print_Area_9_3">#REF!</definedName>
    <definedName name="Excel_BuiltIn_Print_Area_9_4" localSheetId="9">#REF!</definedName>
    <definedName name="Excel_BuiltIn_Print_Area_9_4" localSheetId="8">#REF!</definedName>
    <definedName name="Excel_BuiltIn_Print_Area_9_4">#REF!</definedName>
    <definedName name="Excel_BuiltIn_Print_Area_9_5" localSheetId="9">#REF!</definedName>
    <definedName name="Excel_BuiltIn_Print_Area_9_5" localSheetId="8">#REF!</definedName>
    <definedName name="Excel_BuiltIn_Print_Area_9_5">#REF!</definedName>
    <definedName name="Excel_BuiltIn_Print_Area_9_6" localSheetId="9">#REF!</definedName>
    <definedName name="Excel_BuiltIn_Print_Area_9_6" localSheetId="8">#REF!</definedName>
    <definedName name="Excel_BuiltIn_Print_Area_9_6">#REF!</definedName>
    <definedName name="Excel_BuiltIn_Print_Area_9_7" localSheetId="9">#REF!</definedName>
    <definedName name="Excel_BuiltIn_Print_Area_9_7" localSheetId="8">#REF!</definedName>
    <definedName name="Excel_BuiltIn_Print_Area_9_7">#REF!</definedName>
    <definedName name="Владелец__________________________лошади" localSheetId="9">#REF!</definedName>
    <definedName name="Владелец__________________________лошади" localSheetId="8">#REF!</definedName>
    <definedName name="Владелец__________________________лошади">#REF!</definedName>
    <definedName name="Владелец__________________________лошади_1" localSheetId="9">#REF!</definedName>
    <definedName name="Владелец__________________________лошади_1" localSheetId="8">#REF!</definedName>
    <definedName name="Владелец__________________________лошади_1">#REF!</definedName>
    <definedName name="Владелец__________________________лошади_10" localSheetId="9">#REF!</definedName>
    <definedName name="Владелец__________________________лошади_10" localSheetId="8">#REF!</definedName>
    <definedName name="Владелец__________________________лошади_10">#REF!</definedName>
    <definedName name="Владелец__________________________лошади_11" localSheetId="9">#REF!</definedName>
    <definedName name="Владелец__________________________лошади_11" localSheetId="8">#REF!</definedName>
    <definedName name="Владелец__________________________лошади_11">#REF!</definedName>
    <definedName name="Владелец__________________________лошади_12" localSheetId="9">#REF!</definedName>
    <definedName name="Владелец__________________________лошади_12" localSheetId="8">#REF!</definedName>
    <definedName name="Владелец__________________________лошади_12">#REF!</definedName>
    <definedName name="Владелец__________________________лошади_13" localSheetId="9">#REF!</definedName>
    <definedName name="Владелец__________________________лошади_13" localSheetId="8">#REF!</definedName>
    <definedName name="Владелец__________________________лошади_13">#REF!</definedName>
    <definedName name="Владелец__________________________лошади_14" localSheetId="9">#REF!</definedName>
    <definedName name="Владелец__________________________лошади_14" localSheetId="8">#REF!</definedName>
    <definedName name="Владелец__________________________лошади_14">#REF!</definedName>
    <definedName name="Владелец__________________________лошади_15" localSheetId="9">#REF!</definedName>
    <definedName name="Владелец__________________________лошади_15" localSheetId="8">#REF!</definedName>
    <definedName name="Владелец__________________________лошади_15">#REF!</definedName>
    <definedName name="Владелец__________________________лошади_2" localSheetId="9">#REF!</definedName>
    <definedName name="Владелец__________________________лошади_2" localSheetId="8">#REF!</definedName>
    <definedName name="Владелец__________________________лошади_2">#REF!</definedName>
    <definedName name="Владелец__________________________лошади_3" localSheetId="9">#REF!</definedName>
    <definedName name="Владелец__________________________лошади_3" localSheetId="8">#REF!</definedName>
    <definedName name="Владелец__________________________лошади_3">#REF!</definedName>
    <definedName name="Владелец__________________________лошади_4" localSheetId="9">#REF!</definedName>
    <definedName name="Владелец__________________________лошади_4" localSheetId="8">#REF!</definedName>
    <definedName name="Владелец__________________________лошади_4">#REF!</definedName>
    <definedName name="Владелец__________________________лошади_6" localSheetId="9">#REF!</definedName>
    <definedName name="Владелец__________________________лошади_6" localSheetId="8">#REF!</definedName>
    <definedName name="Владелец__________________________лошади_6">#REF!</definedName>
    <definedName name="Владелец__________________________лошади_7" localSheetId="9">#REF!</definedName>
    <definedName name="Владелец__________________________лошади_7" localSheetId="8">#REF!</definedName>
    <definedName name="Владелец__________________________лошади_7">#REF!</definedName>
    <definedName name="Владелец__________________________лошади_8" localSheetId="9">#REF!</definedName>
    <definedName name="Владелец__________________________лошади_8" localSheetId="8">#REF!</definedName>
    <definedName name="Владелец__________________________лошади_8">#REF!</definedName>
    <definedName name="Владелец__________________________лошади_9" localSheetId="9">#REF!</definedName>
    <definedName name="Владелец__________________________лошади_9" localSheetId="8">#REF!</definedName>
    <definedName name="Владелец__________________________лошади_9">#REF!</definedName>
    <definedName name="Кличка_лошади__г.р.__пол__масть.__порода" localSheetId="9">#REF!</definedName>
    <definedName name="Кличка_лошади__г.р.__пол__масть.__порода" localSheetId="8">#REF!</definedName>
    <definedName name="Кличка_лошади__г.р.__пол__масть.__порода">#REF!</definedName>
    <definedName name="Кличка_лошади__г.р.__пол__масть.__порода_1" localSheetId="9">#REF!</definedName>
    <definedName name="Кличка_лошади__г.р.__пол__масть.__порода_1" localSheetId="8">#REF!</definedName>
    <definedName name="Кличка_лошади__г.р.__пол__масть.__порода_1">#REF!</definedName>
    <definedName name="Кличка_лошади__г.р.__пол__масть.__порода_10" localSheetId="9">#REF!</definedName>
    <definedName name="Кличка_лошади__г.р.__пол__масть.__порода_10" localSheetId="8">#REF!</definedName>
    <definedName name="Кличка_лошади__г.р.__пол__масть.__порода_10">#REF!</definedName>
    <definedName name="Кличка_лошади__г.р.__пол__масть.__порода_11" localSheetId="9">#REF!</definedName>
    <definedName name="Кличка_лошади__г.р.__пол__масть.__порода_11" localSheetId="8">#REF!</definedName>
    <definedName name="Кличка_лошади__г.р.__пол__масть.__порода_11">#REF!</definedName>
    <definedName name="Кличка_лошади__г.р.__пол__масть.__порода_12" localSheetId="9">#REF!</definedName>
    <definedName name="Кличка_лошади__г.р.__пол__масть.__порода_12" localSheetId="8">#REF!</definedName>
    <definedName name="Кличка_лошади__г.р.__пол__масть.__порода_12">#REF!</definedName>
    <definedName name="Кличка_лошади__г.р.__пол__масть.__порода_13" localSheetId="9">#REF!</definedName>
    <definedName name="Кличка_лошади__г.р.__пол__масть.__порода_13" localSheetId="8">#REF!</definedName>
    <definedName name="Кличка_лошади__г.р.__пол__масть.__порода_13">#REF!</definedName>
    <definedName name="Кличка_лошади__г.р.__пол__масть.__порода_14" localSheetId="9">#REF!</definedName>
    <definedName name="Кличка_лошади__г.р.__пол__масть.__порода_14" localSheetId="8">#REF!</definedName>
    <definedName name="Кличка_лошади__г.р.__пол__масть.__порода_14">#REF!</definedName>
    <definedName name="Кличка_лошади__г.р.__пол__масть.__порода_15" localSheetId="9">#REF!</definedName>
    <definedName name="Кличка_лошади__г.р.__пол__масть.__порода_15" localSheetId="8">#REF!</definedName>
    <definedName name="Кличка_лошади__г.р.__пол__масть.__порода_15">#REF!</definedName>
    <definedName name="Кличка_лошади__г.р.__пол__масть.__порода_2" localSheetId="9">#REF!</definedName>
    <definedName name="Кличка_лошади__г.р.__пол__масть.__порода_2" localSheetId="8">#REF!</definedName>
    <definedName name="Кличка_лошади__г.р.__пол__масть.__порода_2">#REF!</definedName>
    <definedName name="Кличка_лошади__г.р.__пол__масть.__порода_3" localSheetId="9">#REF!</definedName>
    <definedName name="Кличка_лошади__г.р.__пол__масть.__порода_3" localSheetId="8">#REF!</definedName>
    <definedName name="Кличка_лошади__г.р.__пол__масть.__порода_3">#REF!</definedName>
    <definedName name="Кличка_лошади__г.р.__пол__масть.__порода_4" localSheetId="9">#REF!</definedName>
    <definedName name="Кличка_лошади__г.р.__пол__масть.__порода_4" localSheetId="8">#REF!</definedName>
    <definedName name="Кличка_лошади__г.р.__пол__масть.__порода_4">#REF!</definedName>
    <definedName name="Кличка_лошади__г.р.__пол__масть.__порода_6" localSheetId="9">#REF!</definedName>
    <definedName name="Кличка_лошади__г.р.__пол__масть.__порода_6" localSheetId="8">#REF!</definedName>
    <definedName name="Кличка_лошади__г.р.__пол__масть.__порода_6">#REF!</definedName>
    <definedName name="Кличка_лошади__г.р.__пол__масть.__порода_7" localSheetId="9">#REF!</definedName>
    <definedName name="Кличка_лошади__г.р.__пол__масть.__порода_7" localSheetId="8">#REF!</definedName>
    <definedName name="Кличка_лошади__г.р.__пол__масть.__порода_7">#REF!</definedName>
    <definedName name="Кличка_лошади__г.р.__пол__масть.__порода_8" localSheetId="9">#REF!</definedName>
    <definedName name="Кличка_лошади__г.р.__пол__масть.__порода_8" localSheetId="8">#REF!</definedName>
    <definedName name="Кличка_лошади__г.р.__пол__масть.__порода_8">#REF!</definedName>
    <definedName name="Кличка_лошади__г.р.__пол__масть.__порода_9" localSheetId="9">#REF!</definedName>
    <definedName name="Кличка_лошади__г.р.__пол__масть.__порода_9" localSheetId="8">#REF!</definedName>
    <definedName name="Кличка_лошади__г.р.__пол__масть.__порода_9">#REF!</definedName>
    <definedName name="Команда__регион" localSheetId="9">#REF!</definedName>
    <definedName name="Команда__регион" localSheetId="8">#REF!</definedName>
    <definedName name="Команда__регион">#REF!</definedName>
    <definedName name="Команда__регион_1" localSheetId="9">#REF!</definedName>
    <definedName name="Команда__регион_1" localSheetId="8">#REF!</definedName>
    <definedName name="Команда__регион_1">#REF!</definedName>
    <definedName name="Команда__регион_10" localSheetId="9">#REF!</definedName>
    <definedName name="Команда__регион_10" localSheetId="8">#REF!</definedName>
    <definedName name="Команда__регион_10">#REF!</definedName>
    <definedName name="Команда__регион_11" localSheetId="9">#REF!</definedName>
    <definedName name="Команда__регион_11" localSheetId="8">#REF!</definedName>
    <definedName name="Команда__регион_11">#REF!</definedName>
    <definedName name="Команда__регион_12" localSheetId="9">#REF!</definedName>
    <definedName name="Команда__регион_12" localSheetId="8">#REF!</definedName>
    <definedName name="Команда__регион_12">#REF!</definedName>
    <definedName name="Команда__регион_13" localSheetId="9">#REF!</definedName>
    <definedName name="Команда__регион_13" localSheetId="8">#REF!</definedName>
    <definedName name="Команда__регион_13">#REF!</definedName>
    <definedName name="Команда__регион_14" localSheetId="9">#REF!</definedName>
    <definedName name="Команда__регион_14" localSheetId="8">#REF!</definedName>
    <definedName name="Команда__регион_14">#REF!</definedName>
    <definedName name="Команда__регион_15" localSheetId="9">#REF!</definedName>
    <definedName name="Команда__регион_15" localSheetId="8">#REF!</definedName>
    <definedName name="Команда__регион_15">#REF!</definedName>
    <definedName name="Команда__регион_2" localSheetId="9">#REF!</definedName>
    <definedName name="Команда__регион_2" localSheetId="8">#REF!</definedName>
    <definedName name="Команда__регион_2">#REF!</definedName>
    <definedName name="Команда__регион_3" localSheetId="9">#REF!</definedName>
    <definedName name="Команда__регион_3" localSheetId="8">#REF!</definedName>
    <definedName name="Команда__регион_3">#REF!</definedName>
    <definedName name="Команда__регион_4" localSheetId="9">#REF!</definedName>
    <definedName name="Команда__регион_4" localSheetId="8">#REF!</definedName>
    <definedName name="Команда__регион_4">#REF!</definedName>
    <definedName name="Команда__регион_6" localSheetId="9">#REF!</definedName>
    <definedName name="Команда__регион_6" localSheetId="8">#REF!</definedName>
    <definedName name="Команда__регион_6">#REF!</definedName>
    <definedName name="Команда__регион_7" localSheetId="9">#REF!</definedName>
    <definedName name="Команда__регион_7" localSheetId="8">#REF!</definedName>
    <definedName name="Команда__регион_7">#REF!</definedName>
    <definedName name="Команда__регион_8" localSheetId="9">#REF!</definedName>
    <definedName name="Команда__регион_8" localSheetId="8">#REF!</definedName>
    <definedName name="Команда__регион_8">#REF!</definedName>
    <definedName name="Команда__регион_9" localSheetId="9">#REF!</definedName>
    <definedName name="Команда__регион_9" localSheetId="8">#REF!</definedName>
    <definedName name="Команда__регион_9">#REF!</definedName>
    <definedName name="Фамилия" localSheetId="9">#REF!</definedName>
    <definedName name="Фамилия" localSheetId="8">#REF!</definedName>
    <definedName name="Фамилия">#REF!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31"/>
  <c r="T21" i="143" l="1"/>
  <c r="P21"/>
  <c r="Q21" s="1"/>
  <c r="T16"/>
  <c r="P16"/>
  <c r="Q16" s="1"/>
  <c r="T13"/>
  <c r="P13"/>
  <c r="Q13" s="1"/>
  <c r="T19"/>
  <c r="P19"/>
  <c r="Q19" s="1"/>
  <c r="T17"/>
  <c r="P17"/>
  <c r="Q17" s="1"/>
  <c r="T15" i="131"/>
  <c r="T15" i="159"/>
  <c r="T16"/>
  <c r="T12"/>
  <c r="T13"/>
  <c r="T14"/>
  <c r="T17"/>
  <c r="M12" i="142"/>
  <c r="P12"/>
  <c r="S12"/>
  <c r="M17"/>
  <c r="P17"/>
  <c r="S17"/>
  <c r="T24" i="131"/>
  <c r="P24"/>
  <c r="Q24" s="1"/>
  <c r="T27"/>
  <c r="P27"/>
  <c r="Q27" s="1"/>
  <c r="T17"/>
  <c r="P17"/>
  <c r="Q17" s="1"/>
  <c r="T21"/>
  <c r="P21"/>
  <c r="Q21" s="1"/>
  <c r="T23"/>
  <c r="P23"/>
  <c r="Q23" s="1"/>
  <c r="T25"/>
  <c r="P25"/>
  <c r="Q25" s="1"/>
  <c r="P15"/>
  <c r="Q15" s="1"/>
  <c r="T22"/>
  <c r="P22"/>
  <c r="Q22" s="1"/>
  <c r="T12"/>
  <c r="P12"/>
  <c r="Q12" s="1"/>
  <c r="T16"/>
  <c r="P16"/>
  <c r="Q16" s="1"/>
  <c r="T13"/>
  <c r="P13"/>
  <c r="Q13" s="1"/>
  <c r="T23" i="143"/>
  <c r="P23"/>
  <c r="Q23" s="1"/>
  <c r="P16" i="159"/>
  <c r="Q16" s="1"/>
  <c r="P15"/>
  <c r="Q15" s="1"/>
  <c r="P12"/>
  <c r="Q12" s="1"/>
  <c r="P13"/>
  <c r="Q13" s="1"/>
  <c r="P14"/>
  <c r="Q14" s="1"/>
  <c r="X14" s="1"/>
  <c r="P17"/>
  <c r="Q17" s="1"/>
  <c r="R12" i="156"/>
  <c r="Q12"/>
  <c r="W18" i="138"/>
  <c r="X18" s="1"/>
  <c r="S18"/>
  <c r="P18"/>
  <c r="M18"/>
  <c r="W19"/>
  <c r="X19" s="1"/>
  <c r="S19"/>
  <c r="P19"/>
  <c r="M19"/>
  <c r="W14"/>
  <c r="X14" s="1"/>
  <c r="S14"/>
  <c r="P14"/>
  <c r="M14"/>
  <c r="W16"/>
  <c r="X16" s="1"/>
  <c r="S16"/>
  <c r="P16"/>
  <c r="M16"/>
  <c r="M12"/>
  <c r="W17" i="129"/>
  <c r="X17" s="1"/>
  <c r="S17"/>
  <c r="P17"/>
  <c r="M17"/>
  <c r="W12"/>
  <c r="X12" s="1"/>
  <c r="S12"/>
  <c r="P12"/>
  <c r="M12"/>
  <c r="W18"/>
  <c r="X18" s="1"/>
  <c r="S18"/>
  <c r="P18"/>
  <c r="M18"/>
  <c r="W13" i="142"/>
  <c r="X13" s="1"/>
  <c r="S13"/>
  <c r="P13"/>
  <c r="M13"/>
  <c r="W15"/>
  <c r="X15" s="1"/>
  <c r="S15"/>
  <c r="P15"/>
  <c r="M15"/>
  <c r="W12"/>
  <c r="X12" s="1"/>
  <c r="W18"/>
  <c r="X18" s="1"/>
  <c r="S18"/>
  <c r="P18"/>
  <c r="M18"/>
  <c r="W14"/>
  <c r="X14" s="1"/>
  <c r="S14"/>
  <c r="P14"/>
  <c r="M14"/>
  <c r="K11" i="155"/>
  <c r="U12" i="156"/>
  <c r="V12"/>
  <c r="R12" i="151"/>
  <c r="S12" s="1"/>
  <c r="R13"/>
  <c r="S13" s="1"/>
  <c r="W15" i="129"/>
  <c r="X15" s="1"/>
  <c r="S15"/>
  <c r="P15"/>
  <c r="M15"/>
  <c r="W14"/>
  <c r="X14" s="1"/>
  <c r="S14"/>
  <c r="P14"/>
  <c r="M14"/>
  <c r="W13"/>
  <c r="X13" s="1"/>
  <c r="S13"/>
  <c r="P13"/>
  <c r="M13"/>
  <c r="W16"/>
  <c r="X16" s="1"/>
  <c r="S16"/>
  <c r="P16"/>
  <c r="M16"/>
  <c r="W16" i="142"/>
  <c r="X16" s="1"/>
  <c r="S16"/>
  <c r="P16"/>
  <c r="M16"/>
  <c r="W12" i="138"/>
  <c r="X12" s="1"/>
  <c r="S12"/>
  <c r="P12"/>
  <c r="X21" i="143" l="1"/>
  <c r="X16"/>
  <c r="X13"/>
  <c r="X17"/>
  <c r="X19"/>
  <c r="X17" i="159"/>
  <c r="X12"/>
  <c r="X16"/>
  <c r="X15"/>
  <c r="X13"/>
  <c r="X22" i="131"/>
  <c r="X21"/>
  <c r="U17" i="159"/>
  <c r="R16"/>
  <c r="U12"/>
  <c r="U16"/>
  <c r="U15"/>
  <c r="N12" i="138"/>
  <c r="X24" i="131"/>
  <c r="X25"/>
  <c r="X16"/>
  <c r="X17"/>
  <c r="X15"/>
  <c r="X23"/>
  <c r="X13"/>
  <c r="X12"/>
  <c r="X27"/>
  <c r="N16" i="129"/>
  <c r="X23" i="143"/>
  <c r="R17" i="159"/>
  <c r="R12"/>
  <c r="R14"/>
  <c r="R15"/>
  <c r="R13"/>
  <c r="U14"/>
  <c r="U13"/>
  <c r="Q18" i="129"/>
  <c r="T14"/>
  <c r="N18"/>
  <c r="A17"/>
  <c r="N13"/>
  <c r="T17"/>
  <c r="T18"/>
  <c r="Q17"/>
  <c r="N17"/>
  <c r="A18"/>
  <c r="A12"/>
  <c r="N12"/>
  <c r="T12"/>
  <c r="Q12"/>
  <c r="T15"/>
  <c r="Q15"/>
  <c r="Q16"/>
  <c r="N14"/>
  <c r="Y12" i="156"/>
  <c r="A12" s="1"/>
  <c r="S12"/>
  <c r="Q13" i="129"/>
  <c r="T16"/>
  <c r="N15"/>
  <c r="T13"/>
  <c r="Q14"/>
  <c r="A16" i="159" l="1"/>
  <c r="A13"/>
  <c r="A15"/>
  <c r="A17"/>
  <c r="A14"/>
  <c r="P18" i="131"/>
  <c r="Q18" s="1"/>
  <c r="T14"/>
  <c r="P14"/>
  <c r="Q14" s="1"/>
  <c r="T14" i="143"/>
  <c r="P14"/>
  <c r="Q14" s="1"/>
  <c r="T25"/>
  <c r="P25"/>
  <c r="Q25" s="1"/>
  <c r="T22"/>
  <c r="P22"/>
  <c r="Q22" s="1"/>
  <c r="T20"/>
  <c r="P20"/>
  <c r="Q20" s="1"/>
  <c r="T24"/>
  <c r="P24"/>
  <c r="Q24" s="1"/>
  <c r="T15"/>
  <c r="P15"/>
  <c r="Q15" s="1"/>
  <c r="T18"/>
  <c r="P18"/>
  <c r="Q18" s="1"/>
  <c r="A14" i="129"/>
  <c r="A16"/>
  <c r="W17" i="142"/>
  <c r="X17" s="1"/>
  <c r="U16" i="143" l="1"/>
  <c r="U21"/>
  <c r="R21"/>
  <c r="R16"/>
  <c r="R13"/>
  <c r="U13"/>
  <c r="R17"/>
  <c r="R19"/>
  <c r="U17"/>
  <c r="U19"/>
  <c r="U23"/>
  <c r="R23"/>
  <c r="A12" i="142"/>
  <c r="A15"/>
  <c r="A13"/>
  <c r="A18"/>
  <c r="T15"/>
  <c r="T13"/>
  <c r="T14"/>
  <c r="T12"/>
  <c r="T18"/>
  <c r="Q14"/>
  <c r="Q18"/>
  <c r="Q13"/>
  <c r="Q15"/>
  <c r="Q12"/>
  <c r="N18"/>
  <c r="N15"/>
  <c r="N13"/>
  <c r="N12"/>
  <c r="N14"/>
  <c r="A13" i="129"/>
  <c r="A15"/>
  <c r="Q17" i="142"/>
  <c r="Q16"/>
  <c r="N17"/>
  <c r="N16"/>
  <c r="A17"/>
  <c r="A16"/>
  <c r="T17"/>
  <c r="T16"/>
  <c r="U18" i="143"/>
  <c r="R18"/>
  <c r="X18" i="131"/>
  <c r="X14"/>
  <c r="U20" i="143"/>
  <c r="X20"/>
  <c r="U25"/>
  <c r="X14"/>
  <c r="R14"/>
  <c r="X22"/>
  <c r="R22"/>
  <c r="R25"/>
  <c r="U22"/>
  <c r="X25"/>
  <c r="R20"/>
  <c r="U14"/>
  <c r="U15"/>
  <c r="U24"/>
  <c r="X18"/>
  <c r="X24"/>
  <c r="R24"/>
  <c r="X15"/>
  <c r="A13" l="1"/>
  <c r="A16"/>
  <c r="A21"/>
  <c r="A17"/>
  <c r="A19"/>
  <c r="A24"/>
  <c r="A25"/>
  <c r="A22"/>
  <c r="A20"/>
  <c r="A23"/>
  <c r="A18"/>
  <c r="A14"/>
  <c r="A15"/>
  <c r="T12" i="138" l="1"/>
  <c r="Q12"/>
  <c r="A12"/>
  <c r="T26" i="131" l="1"/>
  <c r="T19"/>
  <c r="U24" s="1"/>
  <c r="T20"/>
  <c r="P26"/>
  <c r="Q26" s="1"/>
  <c r="P19"/>
  <c r="Q19" s="1"/>
  <c r="P20"/>
  <c r="Q20" s="1"/>
  <c r="R24" l="1"/>
  <c r="R13"/>
  <c r="R22"/>
  <c r="R25"/>
  <c r="R15"/>
  <c r="R27"/>
  <c r="R12"/>
  <c r="R16"/>
  <c r="R23"/>
  <c r="R21"/>
  <c r="R17"/>
  <c r="U22"/>
  <c r="U27"/>
  <c r="U15"/>
  <c r="U17"/>
  <c r="U12"/>
  <c r="U25"/>
  <c r="U13"/>
  <c r="U23"/>
  <c r="U16"/>
  <c r="U21"/>
  <c r="U18"/>
  <c r="U14"/>
  <c r="R18"/>
  <c r="R14"/>
  <c r="U20"/>
  <c r="R20"/>
  <c r="U19"/>
  <c r="R19"/>
  <c r="U26"/>
  <c r="X26"/>
  <c r="R26"/>
  <c r="X20"/>
  <c r="X19"/>
  <c r="A24" l="1"/>
  <c r="A16"/>
  <c r="A23"/>
  <c r="A27"/>
  <c r="A13"/>
  <c r="A17"/>
  <c r="A21"/>
  <c r="A15"/>
  <c r="A22"/>
  <c r="A25"/>
  <c r="A12"/>
  <c r="A18"/>
  <c r="A14"/>
  <c r="A19"/>
  <c r="A20"/>
  <c r="A26"/>
  <c r="U9" i="38" l="1"/>
  <c r="V9" s="1"/>
  <c r="U10"/>
  <c r="V10" s="1"/>
  <c r="U11"/>
  <c r="V11" s="1"/>
  <c r="U12"/>
  <c r="V12" s="1"/>
  <c r="U13"/>
  <c r="V13" s="1"/>
  <c r="U14"/>
  <c r="V14" s="1"/>
  <c r="U15"/>
  <c r="V15" s="1"/>
  <c r="U16"/>
  <c r="V16"/>
  <c r="K9"/>
  <c r="K10"/>
  <c r="K11"/>
  <c r="K12"/>
  <c r="K13"/>
  <c r="K14"/>
  <c r="K15"/>
  <c r="K16"/>
  <c r="N9"/>
  <c r="N10"/>
  <c r="N11"/>
  <c r="N12"/>
  <c r="N13"/>
  <c r="N14"/>
  <c r="N15"/>
  <c r="N16"/>
  <c r="Q9"/>
  <c r="Q10"/>
  <c r="Q11"/>
  <c r="Q12"/>
  <c r="Q13"/>
  <c r="Q14"/>
  <c r="Q15"/>
  <c r="Q16"/>
  <c r="R12" l="1"/>
  <c r="O10"/>
  <c r="R13"/>
  <c r="O16"/>
  <c r="O13"/>
  <c r="L14"/>
  <c r="R14"/>
  <c r="O12"/>
  <c r="L10"/>
  <c r="R10"/>
  <c r="R16"/>
  <c r="O11"/>
  <c r="A14"/>
  <c r="L11"/>
  <c r="O14"/>
  <c r="O15"/>
  <c r="A10"/>
  <c r="A11"/>
  <c r="A15"/>
  <c r="A12"/>
  <c r="A16"/>
  <c r="A9"/>
  <c r="A13"/>
  <c r="L16"/>
  <c r="L12"/>
  <c r="R15"/>
  <c r="R9"/>
  <c r="L13"/>
  <c r="O9"/>
  <c r="L9"/>
  <c r="R11"/>
  <c r="L15"/>
</calcChain>
</file>

<file path=xl/sharedStrings.xml><?xml version="1.0" encoding="utf-8"?>
<sst xmlns="http://schemas.openxmlformats.org/spreadsheetml/2006/main" count="1576" uniqueCount="515">
  <si>
    <t>%</t>
  </si>
  <si>
    <t>Место</t>
  </si>
  <si>
    <t>Главный судья</t>
  </si>
  <si>
    <t>Главный секретарь</t>
  </si>
  <si>
    <t>Команда, регион</t>
  </si>
  <si>
    <t>C</t>
  </si>
  <si>
    <t>Всего баллов</t>
  </si>
  <si>
    <t>Выездка</t>
  </si>
  <si>
    <t>Владелец</t>
  </si>
  <si>
    <t>Н</t>
  </si>
  <si>
    <t>Звание, разряд</t>
  </si>
  <si>
    <t>Рег.№</t>
  </si>
  <si>
    <t>ПРЕДВАРИТЕЛЬНЫЙ ПРИЗ. ЮНОШИ</t>
  </si>
  <si>
    <t>Вып. Норм.</t>
  </si>
  <si>
    <t>Баллы</t>
  </si>
  <si>
    <r>
      <t xml:space="preserve">Фамилия, 
</t>
    </r>
    <r>
      <rPr>
        <sz val="11"/>
        <rFont val="Times New Roman"/>
        <family val="1"/>
        <charset val="204"/>
      </rPr>
      <t>имя всадника</t>
    </r>
  </si>
  <si>
    <r>
      <t xml:space="preserve">Кличка лошади, г.р., </t>
    </r>
    <r>
      <rPr>
        <sz val="11"/>
        <rFont val="Times New Roman"/>
        <family val="1"/>
        <charset val="204"/>
      </rPr>
      <t>пол, масть, порода, отец, место рождения</t>
    </r>
  </si>
  <si>
    <t xml:space="preserve">Выездка </t>
  </si>
  <si>
    <t>ТЕХНИЧЕСКИЕ РЕЗУЛЬТАТЫ</t>
  </si>
  <si>
    <t>Год рождения</t>
  </si>
  <si>
    <t>Всего %</t>
  </si>
  <si>
    <t xml:space="preserve">Всего % </t>
  </si>
  <si>
    <t>Ошибки в схеме</t>
  </si>
  <si>
    <t>Прочие ошибки</t>
  </si>
  <si>
    <t>г.Москва, д.Колотилово, КСК "Пегас"</t>
  </si>
  <si>
    <t>б.р.</t>
  </si>
  <si>
    <t>КМС</t>
  </si>
  <si>
    <t>МС</t>
  </si>
  <si>
    <t>2002</t>
  </si>
  <si>
    <t>1999</t>
  </si>
  <si>
    <t>М</t>
  </si>
  <si>
    <t>II</t>
  </si>
  <si>
    <t>I</t>
  </si>
  <si>
    <r>
      <rPr>
        <b/>
        <sz val="11"/>
        <rFont val="Times New Roman"/>
        <family val="1"/>
        <charset val="204"/>
      </rPr>
      <t>Цветаева С.Н.</t>
    </r>
    <r>
      <rPr>
        <sz val="11"/>
        <rFont val="Times New Roman"/>
        <family val="1"/>
        <charset val="204"/>
      </rPr>
      <t xml:space="preserve"> (ВК, Московская обл.)</t>
    </r>
  </si>
  <si>
    <t>Ч/В, г.Москва</t>
  </si>
  <si>
    <t>2000</t>
  </si>
  <si>
    <t>плем.</t>
  </si>
  <si>
    <t>КСК "Битца"</t>
  </si>
  <si>
    <r>
      <t xml:space="preserve">АВАТ-04, </t>
    </r>
    <r>
      <rPr>
        <sz val="10"/>
        <rFont val="Times New Roman"/>
        <family val="1"/>
        <charset val="204"/>
      </rPr>
      <t>жер., гнед., ганн., Айвенго, Прогресс-Вертилишки</t>
    </r>
  </si>
  <si>
    <t>009188</t>
  </si>
  <si>
    <t>СДЮШОР Юность Москвы-Битца, г.Москва</t>
  </si>
  <si>
    <r>
      <t xml:space="preserve">ЛАМПАС-03, </t>
    </r>
    <r>
      <rPr>
        <sz val="10"/>
        <rFont val="Times New Roman"/>
        <family val="1"/>
        <charset val="204"/>
      </rPr>
      <t>мер., т-гнед., ганн., Лабиринт, СПК "Прогресс"</t>
    </r>
  </si>
  <si>
    <t>002547</t>
  </si>
  <si>
    <r>
      <t xml:space="preserve">БЕЛОХВОСТИКОВА </t>
    </r>
    <r>
      <rPr>
        <sz val="10"/>
        <rFont val="Times New Roman"/>
        <family val="1"/>
        <charset val="204"/>
      </rPr>
      <t>Кира, 2000</t>
    </r>
  </si>
  <si>
    <t>031500</t>
  </si>
  <si>
    <r>
      <t xml:space="preserve">ОСКОЛОК-04, </t>
    </r>
    <r>
      <rPr>
        <sz val="10"/>
        <rFont val="Times New Roman"/>
        <family val="1"/>
        <charset val="204"/>
      </rPr>
      <t>мер., св-сер., орл.рыс., Кекс, ООО "Нива"</t>
    </r>
  </si>
  <si>
    <t>013974</t>
  </si>
  <si>
    <t>Попкова Ю.</t>
  </si>
  <si>
    <t>ФСО "Юность Москвы" - Кузьминки, г. Москва</t>
  </si>
  <si>
    <r>
      <t xml:space="preserve">БОРИСОВА </t>
    </r>
    <r>
      <rPr>
        <sz val="10"/>
        <rFont val="Times New Roman"/>
        <family val="1"/>
        <charset val="204"/>
      </rPr>
      <t>Дарья, 2002</t>
    </r>
  </si>
  <si>
    <r>
      <t>ТАНЕЦ-00</t>
    </r>
    <r>
      <rPr>
        <sz val="10"/>
        <rFont val="Times New Roman"/>
        <family val="1"/>
        <charset val="204"/>
      </rPr>
      <t>, мер., рыж., тек-дон., Герлт, Россия</t>
    </r>
  </si>
  <si>
    <t>002009</t>
  </si>
  <si>
    <r>
      <t xml:space="preserve">БАДАЕВА </t>
    </r>
    <r>
      <rPr>
        <sz val="10"/>
        <rFont val="Times New Roman"/>
        <family val="1"/>
        <charset val="204"/>
      </rPr>
      <t>Екатерина, 2002</t>
    </r>
  </si>
  <si>
    <t>029602</t>
  </si>
  <si>
    <r>
      <t>ОСОБА-02,</t>
    </r>
    <r>
      <rPr>
        <sz val="10"/>
        <rFont val="Times New Roman"/>
        <family val="1"/>
        <charset val="204"/>
      </rPr>
      <t xml:space="preserve"> коб., гнед., голш., Отлив, к/з Георгенбург</t>
    </r>
  </si>
  <si>
    <t>000536</t>
  </si>
  <si>
    <t>Басова О.</t>
  </si>
  <si>
    <r>
      <t xml:space="preserve">ДУШЕЧКИНА </t>
    </r>
    <r>
      <rPr>
        <sz val="10"/>
        <rFont val="Times New Roman"/>
        <family val="1"/>
        <charset val="204"/>
      </rPr>
      <t>Тэтиана, 1999</t>
    </r>
  </si>
  <si>
    <t>047399</t>
  </si>
  <si>
    <r>
      <t xml:space="preserve">САНДРАКОВА </t>
    </r>
    <r>
      <rPr>
        <sz val="10"/>
        <rFont val="Times New Roman"/>
        <family val="1"/>
        <charset val="204"/>
      </rPr>
      <t>Дарья, 2001</t>
    </r>
  </si>
  <si>
    <t>2001</t>
  </si>
  <si>
    <t>016501</t>
  </si>
  <si>
    <r>
      <t>ЛЕВКОЙ-09,</t>
    </r>
    <r>
      <rPr>
        <sz val="10"/>
        <rFont val="Times New Roman"/>
        <family val="1"/>
        <charset val="204"/>
      </rPr>
      <t xml:space="preserve"> жер., т.-гнед., голш., Ле Жоли, к/з "Кавказ"</t>
    </r>
  </si>
  <si>
    <t>011126</t>
  </si>
  <si>
    <t>Рожкова Е.</t>
  </si>
  <si>
    <r>
      <t xml:space="preserve">ТУМАНОВА </t>
    </r>
    <r>
      <rPr>
        <sz val="10"/>
        <rFont val="Times New Roman"/>
        <family val="1"/>
        <charset val="204"/>
      </rPr>
      <t>Анастасия, 2002</t>
    </r>
  </si>
  <si>
    <r>
      <t>КНЫШ</t>
    </r>
    <r>
      <rPr>
        <sz val="10"/>
        <rFont val="Times New Roman"/>
        <family val="1"/>
        <charset val="204"/>
      </rPr>
      <t xml:space="preserve"> Аделина, 2001</t>
    </r>
  </si>
  <si>
    <r>
      <t xml:space="preserve">ЛАВР-02, </t>
    </r>
    <r>
      <rPr>
        <sz val="10"/>
        <rFont val="Times New Roman"/>
        <family val="1"/>
        <charset val="204"/>
      </rPr>
      <t>жер., гнед., ганн., Лабиринт, Беларусь</t>
    </r>
  </si>
  <si>
    <t>001530</t>
  </si>
  <si>
    <r>
      <t xml:space="preserve">ГИПЮР-04, </t>
    </r>
    <r>
      <rPr>
        <sz val="10"/>
        <rFont val="Times New Roman"/>
        <family val="1"/>
        <charset val="204"/>
      </rPr>
      <t>жер., карак., РВП, Гвидон, Вяземский к/з</t>
    </r>
  </si>
  <si>
    <t>013635</t>
  </si>
  <si>
    <t>Меренкова Т.</t>
  </si>
  <si>
    <r>
      <rPr>
        <b/>
        <sz val="11"/>
        <rFont val="Times New Roman"/>
        <family val="1"/>
        <charset val="204"/>
      </rPr>
      <t>Горская Т.И.</t>
    </r>
    <r>
      <rPr>
        <sz val="11"/>
        <rFont val="Times New Roman"/>
        <family val="1"/>
        <charset val="204"/>
      </rPr>
      <t xml:space="preserve"> (1К, г.Москва)</t>
    </r>
  </si>
  <si>
    <r>
      <t xml:space="preserve">КУЧЕРОВА </t>
    </r>
    <r>
      <rPr>
        <sz val="10"/>
        <rFont val="Times New Roman"/>
        <family val="1"/>
        <charset val="204"/>
      </rPr>
      <t>Алина, 2000</t>
    </r>
  </si>
  <si>
    <t>ЗИМНИЙ КУБОК КСК "ПЕГАС" ПО ВЫЕЗДКЕ II ЭТАП</t>
  </si>
  <si>
    <t>15 января 2017 г.</t>
  </si>
  <si>
    <r>
      <rPr>
        <b/>
        <sz val="11"/>
        <rFont val="Times New Roman"/>
        <family val="1"/>
        <charset val="204"/>
      </rPr>
      <t xml:space="preserve">Судьи: Н - Цветаева С.Н. </t>
    </r>
    <r>
      <rPr>
        <sz val="11"/>
        <rFont val="Times New Roman"/>
        <family val="1"/>
        <charset val="204"/>
      </rPr>
      <t xml:space="preserve">(ВК, Московская обл.), </t>
    </r>
    <r>
      <rPr>
        <b/>
        <sz val="11"/>
        <rFont val="Times New Roman"/>
        <family val="1"/>
        <charset val="204"/>
      </rPr>
      <t>С</t>
    </r>
    <r>
      <rPr>
        <sz val="11"/>
        <rFont val="Times New Roman"/>
        <family val="1"/>
        <charset val="204"/>
      </rPr>
      <t xml:space="preserve"> - Петушкова Л.В. (ВК, Московская обл.), </t>
    </r>
    <r>
      <rPr>
        <b/>
        <sz val="11"/>
        <rFont val="Times New Roman"/>
        <family val="1"/>
        <charset val="204"/>
      </rPr>
      <t xml:space="preserve">Н -Гурьянова Г.В. </t>
    </r>
    <r>
      <rPr>
        <sz val="11"/>
        <rFont val="Times New Roman"/>
        <family val="1"/>
        <charset val="204"/>
      </rPr>
      <t>(ВК, Московская обл.).</t>
    </r>
  </si>
  <si>
    <t>МАЛЫЙ ПРИЗ</t>
  </si>
  <si>
    <t>Региональные соревнования</t>
  </si>
  <si>
    <t>Е</t>
  </si>
  <si>
    <t>Положение и посадка всадника</t>
  </si>
  <si>
    <t>Средства управления</t>
  </si>
  <si>
    <t>Точность</t>
  </si>
  <si>
    <t>Общее впечатление</t>
  </si>
  <si>
    <t>ИТОГО</t>
  </si>
  <si>
    <t xml:space="preserve">№ </t>
  </si>
  <si>
    <r>
      <t xml:space="preserve">Фамилия, </t>
    </r>
    <r>
      <rPr>
        <sz val="11"/>
        <rFont val="Times New Roman"/>
        <family val="1"/>
        <charset val="204"/>
      </rPr>
      <t>Имя всадника</t>
    </r>
  </si>
  <si>
    <r>
      <t>Кличка лошади, г.р.,</t>
    </r>
    <r>
      <rPr>
        <sz val="11"/>
        <rFont val="Times New Roman"/>
        <family val="1"/>
        <charset val="204"/>
      </rPr>
      <t xml:space="preserve"> пол, масть, порода, отец, место рождения</t>
    </r>
  </si>
  <si>
    <t>БП</t>
  </si>
  <si>
    <t>МП</t>
  </si>
  <si>
    <t>ПРЕДВАРИТЕЛЬНЫЙ СТАРТОВЫЙ ПРОТОКОЛ!!!</t>
  </si>
  <si>
    <t>Время</t>
  </si>
  <si>
    <t>Зачёт</t>
  </si>
  <si>
    <t>ПЕРЕРЫВ</t>
  </si>
  <si>
    <t>ППЮ(Ю)</t>
  </si>
  <si>
    <t>ППД(О)</t>
  </si>
  <si>
    <t>ФИО</t>
  </si>
  <si>
    <t>Дата рождения</t>
  </si>
  <si>
    <t>НАГРАЖДЕНИЕ</t>
  </si>
  <si>
    <t>ПРЕДВАРИТЕЛЬНЫЙ ПРИЗ А. ДЕТИ, КОМАНДНЫЙ ПРИЗ. ДЕТИ</t>
  </si>
  <si>
    <t>МАЛЫЙ ПРИЗ, ПРЕДВАРИТЕЛЬНЫЙ ПРИЗ. ЮНОШИ, КОМАНДНЫЙ ПРИЗ. ЮНОШИ</t>
  </si>
  <si>
    <t>Ч/В, МО</t>
  </si>
  <si>
    <t>ППД(Д)</t>
  </si>
  <si>
    <t>Общий зачёт.</t>
  </si>
  <si>
    <t>ПРЕДВАРИТЕЛЬНЫЙ ПРИЗ А. ДЕТИ</t>
  </si>
  <si>
    <t>ППЮ(О)</t>
  </si>
  <si>
    <t>СП №1</t>
  </si>
  <si>
    <t>Мужчины и женщины (16 лет и старше) , юноши и девушки (14-18 лет).</t>
  </si>
  <si>
    <t>КОМАНДНЫЙ ПРИЗ. ДЕТИ</t>
  </si>
  <si>
    <r>
      <t>ДЕНИСОВА</t>
    </r>
    <r>
      <rPr>
        <sz val="10"/>
        <rFont val="Times New Roman"/>
        <family val="1"/>
        <charset val="204"/>
      </rPr>
      <t xml:space="preserve"> Кристина, 2011</t>
    </r>
  </si>
  <si>
    <t>013911</t>
  </si>
  <si>
    <r>
      <t>КВАРЦ-16</t>
    </r>
    <r>
      <rPr>
        <sz val="10"/>
        <rFont val="Times New Roman"/>
        <family val="1"/>
        <charset val="204"/>
      </rPr>
      <t>, мер., т.-гнед., ганн., Квентин, Калужская обл.</t>
    </r>
  </si>
  <si>
    <t>026534</t>
  </si>
  <si>
    <t>Денисов А.</t>
  </si>
  <si>
    <r>
      <t>ДАВЫДОВА</t>
    </r>
    <r>
      <rPr>
        <sz val="10"/>
        <rFont val="Times New Roman"/>
        <family val="1"/>
        <charset val="204"/>
      </rPr>
      <t xml:space="preserve"> Полина, 2008</t>
    </r>
  </si>
  <si>
    <t>155508</t>
  </si>
  <si>
    <r>
      <t>КАСТОМ ИКС-11</t>
    </r>
    <r>
      <rPr>
        <sz val="10"/>
        <rFont val="Times New Roman"/>
        <family val="1"/>
        <charset val="204"/>
      </rPr>
      <t>, мер., гнед., полукр., неизв., Россия</t>
    </r>
  </si>
  <si>
    <t>019383</t>
  </si>
  <si>
    <t>Соколов А.</t>
  </si>
  <si>
    <r>
      <t>ВЛАДАРЧУК</t>
    </r>
    <r>
      <rPr>
        <sz val="10"/>
        <rFont val="Times New Roman"/>
        <family val="1"/>
        <charset val="204"/>
      </rPr>
      <t xml:space="preserve"> Мария, 2012</t>
    </r>
  </si>
  <si>
    <r>
      <t>РЫЖИК-18(131)</t>
    </r>
    <r>
      <rPr>
        <sz val="10"/>
        <rFont val="Times New Roman"/>
        <family val="1"/>
        <charset val="204"/>
      </rPr>
      <t>, мер., бур., неизв.,  Изюм, Россия</t>
    </r>
  </si>
  <si>
    <t>032258</t>
  </si>
  <si>
    <t>Терехова Е.</t>
  </si>
  <si>
    <t>МКК "Вольт", г.Москва</t>
  </si>
  <si>
    <t>1996</t>
  </si>
  <si>
    <r>
      <t xml:space="preserve">ПОЛИВЦЕВА </t>
    </r>
    <r>
      <rPr>
        <sz val="10"/>
        <rFont val="Times New Roman"/>
        <family val="1"/>
        <charset val="204"/>
      </rPr>
      <t>Екатерина</t>
    </r>
  </si>
  <si>
    <t>000396</t>
  </si>
  <si>
    <r>
      <t>ИЗУМРУД-18</t>
    </r>
    <r>
      <rPr>
        <sz val="10"/>
        <rFont val="Times New Roman"/>
        <family val="1"/>
        <charset val="204"/>
      </rPr>
      <t>, жер., т.-гнед., трак., Лафайетт, Курский к/з</t>
    </r>
  </si>
  <si>
    <t>031644</t>
  </si>
  <si>
    <t>1 СПП ГУ МВД России по г. Москве</t>
  </si>
  <si>
    <t>1981</t>
  </si>
  <si>
    <r>
      <t xml:space="preserve">БЛИНКОВА </t>
    </r>
    <r>
      <rPr>
        <sz val="10"/>
        <rFont val="Times New Roman"/>
        <family val="1"/>
        <charset val="204"/>
      </rPr>
      <t>Наталья</t>
    </r>
  </si>
  <si>
    <t>011281</t>
  </si>
  <si>
    <r>
      <t>БЬЯДЖО МАРИНИ-10</t>
    </r>
    <r>
      <rPr>
        <sz val="10"/>
        <rFont val="Times New Roman"/>
        <family val="1"/>
        <charset val="204"/>
      </rPr>
      <t>, мер., т-гнед., ганн., Ликото, Германия</t>
    </r>
  </si>
  <si>
    <t>011172</t>
  </si>
  <si>
    <t>Блинкова Н.</t>
  </si>
  <si>
    <t>КСК "Толстая лошадь", МО</t>
  </si>
  <si>
    <r>
      <t>АЛИМОВА</t>
    </r>
    <r>
      <rPr>
        <sz val="10"/>
        <rFont val="Times New Roman"/>
        <family val="1"/>
        <charset val="204"/>
      </rPr>
      <t xml:space="preserve"> Анна, 2010</t>
    </r>
  </si>
  <si>
    <r>
      <t>СКАЙ-14</t>
    </r>
    <r>
      <rPr>
        <sz val="10"/>
        <rFont val="Times New Roman"/>
        <family val="1"/>
        <charset val="204"/>
      </rPr>
      <t xml:space="preserve">, мер., сол., полукр., </t>
    </r>
  </si>
  <si>
    <t>КСК "Прованс", г.Москва</t>
  </si>
  <si>
    <r>
      <t>ЧИРОВА</t>
    </r>
    <r>
      <rPr>
        <sz val="10"/>
        <rFont val="Times New Roman"/>
        <family val="1"/>
        <charset val="204"/>
      </rPr>
      <t xml:space="preserve"> Елизавета</t>
    </r>
  </si>
  <si>
    <t>046104</t>
  </si>
  <si>
    <r>
      <t>АББА-09</t>
    </r>
    <r>
      <rPr>
        <sz val="10"/>
        <rFont val="Times New Roman"/>
        <family val="1"/>
        <charset val="204"/>
      </rPr>
      <t>, коб., карак., УВП, Бармен, Украина</t>
    </r>
  </si>
  <si>
    <t>032188</t>
  </si>
  <si>
    <t>Шкатова Е.</t>
  </si>
  <si>
    <t>КСК "Вертикаль", Калужская обл.</t>
  </si>
  <si>
    <t>1994</t>
  </si>
  <si>
    <r>
      <t xml:space="preserve">ЖУРАВКИНА </t>
    </r>
    <r>
      <rPr>
        <sz val="10"/>
        <rFont val="Times New Roman"/>
        <family val="1"/>
        <charset val="204"/>
      </rPr>
      <t>Варвара</t>
    </r>
  </si>
  <si>
    <t>014394</t>
  </si>
  <si>
    <r>
      <t xml:space="preserve">ЖУРАВКИНА </t>
    </r>
    <r>
      <rPr>
        <sz val="10"/>
        <rFont val="Times New Roman"/>
        <family val="1"/>
        <charset val="204"/>
      </rPr>
      <t>Варвара Евгеньевна</t>
    </r>
  </si>
  <si>
    <t>23.11.1994</t>
  </si>
  <si>
    <t>1 СПП ГУ МВД России по г.Москве</t>
  </si>
  <si>
    <r>
      <t>КУРОЧКИНА</t>
    </r>
    <r>
      <rPr>
        <sz val="10"/>
        <rFont val="Times New Roman"/>
        <family val="1"/>
        <charset val="204"/>
      </rPr>
      <t xml:space="preserve"> София</t>
    </r>
  </si>
  <si>
    <t>ПРОБЕГ-</t>
  </si>
  <si>
    <r>
      <t>ЛОБОВА</t>
    </r>
    <r>
      <rPr>
        <sz val="10"/>
        <rFont val="Times New Roman"/>
        <family val="1"/>
        <charset val="204"/>
      </rPr>
      <t xml:space="preserve"> Анна Александровна</t>
    </r>
  </si>
  <si>
    <r>
      <t>ЛОБОВА</t>
    </r>
    <r>
      <rPr>
        <sz val="10"/>
        <rFont val="Times New Roman"/>
        <family val="1"/>
        <charset val="204"/>
      </rPr>
      <t xml:space="preserve"> Анна</t>
    </r>
  </si>
  <si>
    <t>068403</t>
  </si>
  <si>
    <r>
      <t>ДЕМИДОВ-10</t>
    </r>
    <r>
      <rPr>
        <sz val="10"/>
        <rFont val="Times New Roman"/>
        <family val="1"/>
        <charset val="204"/>
      </rPr>
      <t>, мер., т.-рыж., вестф., Десперадос, Германия</t>
    </r>
  </si>
  <si>
    <t>011943</t>
  </si>
  <si>
    <t>Пчёлкина Т.</t>
  </si>
  <si>
    <r>
      <t>ЭВИТА-18</t>
    </r>
    <r>
      <rPr>
        <sz val="10"/>
        <rFont val="Times New Roman"/>
        <family val="1"/>
        <charset val="204"/>
      </rPr>
      <t>, коб., вор., вестф., Эренпар, Россия</t>
    </r>
  </si>
  <si>
    <t>031850</t>
  </si>
  <si>
    <t>Чернобаева И.</t>
  </si>
  <si>
    <t>ЛПД</t>
  </si>
  <si>
    <t>030002</t>
  </si>
  <si>
    <t>Грибахо И.</t>
  </si>
  <si>
    <r>
      <t>ПЕРФОМАНС-13</t>
    </r>
    <r>
      <rPr>
        <sz val="10"/>
        <rFont val="Times New Roman"/>
        <family val="1"/>
        <charset val="204"/>
      </rPr>
      <t>, мер., рыж., полукр., Парис, Россия</t>
    </r>
  </si>
  <si>
    <t>036685</t>
  </si>
  <si>
    <r>
      <t>ИСАЕВА</t>
    </r>
    <r>
      <rPr>
        <sz val="10"/>
        <rFont val="Times New Roman"/>
        <family val="1"/>
        <charset val="204"/>
      </rPr>
      <t xml:space="preserve"> Наталия</t>
    </r>
  </si>
  <si>
    <t>026556</t>
  </si>
  <si>
    <t>Исаева Н.</t>
  </si>
  <si>
    <r>
      <t>ЭЛЬ ВЕНТО-14</t>
    </r>
    <r>
      <rPr>
        <sz val="10"/>
        <rFont val="Times New Roman"/>
        <family val="1"/>
        <charset val="204"/>
      </rPr>
      <t>, мер., гнед., ганн., Эрзерум, Россия</t>
    </r>
  </si>
  <si>
    <t>1984</t>
  </si>
  <si>
    <r>
      <t xml:space="preserve">БАЛАКИРЕВ </t>
    </r>
    <r>
      <rPr>
        <sz val="10"/>
        <rFont val="Times New Roman"/>
        <family val="1"/>
        <charset val="204"/>
      </rPr>
      <t>Антон</t>
    </r>
  </si>
  <si>
    <t>015884</t>
  </si>
  <si>
    <r>
      <t>РОСАДО-13</t>
    </r>
    <r>
      <rPr>
        <sz val="10"/>
        <rFont val="Times New Roman"/>
        <family val="1"/>
        <charset val="204"/>
      </rPr>
      <t>, мер., т.-рыж., ганн., Романов Блю Хорс, Германия</t>
    </r>
  </si>
  <si>
    <t>020033</t>
  </si>
  <si>
    <t>Балакирев А.</t>
  </si>
  <si>
    <t>КСК "Эльф", г.Москва</t>
  </si>
  <si>
    <r>
      <t>ФИЛОНЕНКО</t>
    </r>
    <r>
      <rPr>
        <sz val="10"/>
        <rFont val="Times New Roman"/>
        <family val="1"/>
        <charset val="204"/>
      </rPr>
      <t xml:space="preserve"> Елена </t>
    </r>
  </si>
  <si>
    <t>032093</t>
  </si>
  <si>
    <r>
      <rPr>
        <b/>
        <sz val="10"/>
        <rFont val="Times New Roman"/>
        <family val="1"/>
        <charset val="204"/>
      </rPr>
      <t>ВИКОНТ-08</t>
    </r>
    <r>
      <rPr>
        <sz val="10"/>
        <rFont val="Times New Roman"/>
        <family val="1"/>
        <charset val="204"/>
      </rPr>
      <t>, мер., рыж., латв., Вакарис, Латвия</t>
    </r>
  </si>
  <si>
    <t>011551</t>
  </si>
  <si>
    <t>Бирюкова С.</t>
  </si>
  <si>
    <r>
      <rPr>
        <b/>
        <sz val="10"/>
        <rFont val="Times New Roman"/>
        <family val="1"/>
        <charset val="204"/>
      </rPr>
      <t>МУСТАНГ-15</t>
    </r>
    <r>
      <rPr>
        <sz val="10"/>
        <rFont val="Times New Roman"/>
        <family val="1"/>
        <charset val="204"/>
      </rPr>
      <t xml:space="preserve">, мер., </t>
    </r>
  </si>
  <si>
    <r>
      <t>ЗОТОВА</t>
    </r>
    <r>
      <rPr>
        <sz val="10"/>
        <rFont val="Times New Roman"/>
        <family val="1"/>
        <charset val="204"/>
      </rPr>
      <t xml:space="preserve"> Софья</t>
    </r>
  </si>
  <si>
    <t>134308</t>
  </si>
  <si>
    <t>028764</t>
  </si>
  <si>
    <t>Лопатина А</t>
  </si>
  <si>
    <r>
      <t>ЭЛЬБАРИН-18</t>
    </r>
    <r>
      <rPr>
        <sz val="10"/>
        <rFont val="Times New Roman"/>
        <family val="1"/>
        <charset val="204"/>
      </rPr>
      <t>, жер., вор., РВП, Эскуриал, Россия</t>
    </r>
  </si>
  <si>
    <t>032803</t>
  </si>
  <si>
    <t>Большакова Е.</t>
  </si>
  <si>
    <r>
      <t>САНАИН-18</t>
    </r>
    <r>
      <rPr>
        <sz val="10"/>
        <rFont val="Times New Roman"/>
        <family val="1"/>
        <charset val="204"/>
      </rPr>
      <t>, мер., т.-гнед., РВП, Сириус, Россия</t>
    </r>
  </si>
  <si>
    <t>096407</t>
  </si>
  <si>
    <r>
      <t>БЭЙ ГЭМ-13</t>
    </r>
    <r>
      <rPr>
        <sz val="10"/>
        <rFont val="Times New Roman"/>
        <family val="1"/>
        <charset val="204"/>
      </rPr>
      <t>, мер., рыж., буд., Бейбут 38, Ростовская обл.</t>
    </r>
  </si>
  <si>
    <t>025108</t>
  </si>
  <si>
    <t>Зубина О.</t>
  </si>
  <si>
    <t>СШОР по КС на базе КСК "Вертикаль", Калужск.обл.</t>
  </si>
  <si>
    <r>
      <t>ВОДОПЬЯНОВА</t>
    </r>
    <r>
      <rPr>
        <sz val="10"/>
        <rFont val="Times New Roman"/>
        <family val="1"/>
        <charset val="204"/>
      </rPr>
      <t xml:space="preserve"> Юлиана, 2007</t>
    </r>
  </si>
  <si>
    <t>2 юн.</t>
  </si>
  <si>
    <r>
      <t>ТОРОХОВА</t>
    </r>
    <r>
      <rPr>
        <sz val="10"/>
        <rFont val="Times New Roman"/>
        <family val="1"/>
        <charset val="204"/>
      </rPr>
      <t xml:space="preserve"> Елизавета, 2006</t>
    </r>
  </si>
  <si>
    <t>106906</t>
  </si>
  <si>
    <r>
      <t>ГАЙНАНОВ</t>
    </r>
    <r>
      <rPr>
        <sz val="10"/>
        <rFont val="Times New Roman"/>
        <family val="1"/>
        <charset val="204"/>
      </rPr>
      <t xml:space="preserve"> Владимир</t>
    </r>
  </si>
  <si>
    <t>002169</t>
  </si>
  <si>
    <r>
      <t>ДНЕПР-12</t>
    </r>
    <r>
      <rPr>
        <sz val="10"/>
        <rFont val="Times New Roman"/>
        <family val="1"/>
        <charset val="204"/>
      </rPr>
      <t>, мер., гнед., полукр., Позёр, КХ "Жёмово"</t>
    </r>
  </si>
  <si>
    <t>015699</t>
  </si>
  <si>
    <t>Гайнанов В.</t>
  </si>
  <si>
    <t>"Шато Виктуар", г.Москва</t>
  </si>
  <si>
    <t>037081</t>
  </si>
  <si>
    <r>
      <t>ЦАРЁВА</t>
    </r>
    <r>
      <rPr>
        <sz val="10"/>
        <rFont val="Times New Roman"/>
        <family val="1"/>
        <charset val="204"/>
      </rPr>
      <t xml:space="preserve"> Анастасия</t>
    </r>
  </si>
  <si>
    <t>033741</t>
  </si>
  <si>
    <t>Царёва А</t>
  </si>
  <si>
    <r>
      <t>БРАВУС-16</t>
    </r>
    <r>
      <rPr>
        <sz val="10"/>
        <rFont val="Times New Roman"/>
        <family val="1"/>
        <charset val="204"/>
      </rPr>
      <t>, мер., гнед., ганн., Ванбайк 3, Россия</t>
    </r>
  </si>
  <si>
    <t>БФ "Пегас", г.Москва</t>
  </si>
  <si>
    <r>
      <rPr>
        <b/>
        <sz val="10"/>
        <rFont val="Times New Roman"/>
        <family val="1"/>
        <charset val="204"/>
      </rPr>
      <t>УЛЬЯНОВА</t>
    </r>
    <r>
      <rPr>
        <sz val="10"/>
        <rFont val="Times New Roman"/>
        <family val="1"/>
        <charset val="204"/>
      </rPr>
      <t xml:space="preserve"> Виктория</t>
    </r>
  </si>
  <si>
    <t>018196</t>
  </si>
  <si>
    <t>012789</t>
  </si>
  <si>
    <t>Резанова С.</t>
  </si>
  <si>
    <r>
      <t>БЕЛЬФЕГОР-10</t>
    </r>
    <r>
      <rPr>
        <sz val="10"/>
        <rFont val="Times New Roman"/>
        <family val="1"/>
        <charset val="204"/>
      </rPr>
      <t>, мер.. Сер., полукр., Бешмет, Россия</t>
    </r>
  </si>
  <si>
    <r>
      <t>БАТАРОВА</t>
    </r>
    <r>
      <rPr>
        <sz val="10"/>
        <rFont val="Times New Roman"/>
        <family val="1"/>
        <charset val="204"/>
      </rPr>
      <t xml:space="preserve"> Карина</t>
    </r>
  </si>
  <si>
    <r>
      <t>МЭВЕРИК-10</t>
    </r>
    <r>
      <rPr>
        <sz val="10"/>
        <rFont val="Times New Roman"/>
        <family val="1"/>
        <charset val="204"/>
      </rPr>
      <t>, мер., гнед., полукр., Аристей, Россия</t>
    </r>
  </si>
  <si>
    <t>020367</t>
  </si>
  <si>
    <t>Княгиничева Е.</t>
  </si>
  <si>
    <t>173606</t>
  </si>
  <si>
    <t>ЧШВЕ "Парково", Ярославская обл.</t>
  </si>
  <si>
    <t>040886</t>
  </si>
  <si>
    <r>
      <t>КРОХОНЯТКИНА</t>
    </r>
    <r>
      <rPr>
        <sz val="10"/>
        <rFont val="Times New Roman"/>
        <family val="1"/>
        <charset val="204"/>
      </rPr>
      <t xml:space="preserve"> Варвара</t>
    </r>
  </si>
  <si>
    <r>
      <t>ЧИЛИКИНА</t>
    </r>
    <r>
      <rPr>
        <sz val="10"/>
        <rFont val="Times New Roman"/>
        <family val="1"/>
        <charset val="204"/>
      </rPr>
      <t xml:space="preserve"> Алина, 2008</t>
    </r>
  </si>
  <si>
    <t>039608</t>
  </si>
  <si>
    <r>
      <t>ЧИНАРА-16</t>
    </r>
    <r>
      <rPr>
        <sz val="10"/>
        <rFont val="Times New Roman"/>
        <family val="1"/>
        <charset val="204"/>
      </rPr>
      <t>, коб., серебр.-вор., полукр., неизв., Россия</t>
    </r>
  </si>
  <si>
    <t>027938</t>
  </si>
  <si>
    <t>Арсентьева М.</t>
  </si>
  <si>
    <t>КСК"Воскресенское", г.Москва</t>
  </si>
  <si>
    <r>
      <t>МИРАБЕЛЬ-17(135)</t>
    </r>
    <r>
      <rPr>
        <sz val="10"/>
        <rFont val="Times New Roman"/>
        <family val="1"/>
        <charset val="204"/>
      </rPr>
      <t>, коб., полукр., изаб., неизв., Беларусь</t>
    </r>
  </si>
  <si>
    <t>Ананьина П.</t>
  </si>
  <si>
    <r>
      <t xml:space="preserve">ТИХОНОВА </t>
    </r>
    <r>
      <rPr>
        <sz val="10"/>
        <rFont val="Times New Roman"/>
        <family val="1"/>
        <charset val="204"/>
      </rPr>
      <t>Полина</t>
    </r>
  </si>
  <si>
    <t>030009</t>
  </si>
  <si>
    <t>030010</t>
  </si>
  <si>
    <t>033554</t>
  </si>
  <si>
    <r>
      <t>ЭДВИНА-18</t>
    </r>
    <r>
      <rPr>
        <sz val="10"/>
        <rFont val="Times New Roman"/>
        <family val="1"/>
        <charset val="204"/>
      </rPr>
      <t>, коб., гнед., вестф., Эренпар, Россия</t>
    </r>
  </si>
  <si>
    <r>
      <t>ГОРДОН-18</t>
    </r>
    <r>
      <rPr>
        <sz val="10"/>
        <rFont val="Times New Roman"/>
        <family val="1"/>
        <charset val="204"/>
      </rPr>
      <t>, мер., рыж., полукр., Венсаль, Россия</t>
    </r>
  </si>
  <si>
    <t>Рябкова М.</t>
  </si>
  <si>
    <r>
      <t>ПАНДУР К-20</t>
    </r>
    <r>
      <rPr>
        <sz val="10"/>
        <rFont val="Times New Roman"/>
        <family val="1"/>
        <charset val="204"/>
      </rPr>
      <t>, мер., гнед., голл.тепд., Фонтейн TN, Нидерланды</t>
    </r>
  </si>
  <si>
    <r>
      <t>КИМ</t>
    </r>
    <r>
      <rPr>
        <sz val="10"/>
        <rFont val="Times New Roman"/>
        <family val="1"/>
        <charset val="204"/>
      </rPr>
      <t xml:space="preserve"> Полина, 2012</t>
    </r>
  </si>
  <si>
    <r>
      <t xml:space="preserve">ЧЕРЧИЛЬ-15, </t>
    </r>
    <r>
      <rPr>
        <sz val="10"/>
        <rFont val="Times New Roman"/>
        <family val="1"/>
        <charset val="204"/>
      </rPr>
      <t>мер., рыж., класс пони, н.з., России</t>
    </r>
  </si>
  <si>
    <t>026739</t>
  </si>
  <si>
    <t>086212</t>
  </si>
  <si>
    <t>143911</t>
  </si>
  <si>
    <r>
      <t>БАРСЕЛОНА-11</t>
    </r>
    <r>
      <rPr>
        <sz val="10"/>
        <rFont val="Times New Roman"/>
        <family val="1"/>
        <charset val="204"/>
      </rPr>
      <t>, коб., зол-рыж., дон., Гороскоп, Россия</t>
    </r>
  </si>
  <si>
    <t>026347</t>
  </si>
  <si>
    <t>Гордеева Ю.</t>
  </si>
  <si>
    <t>033580</t>
  </si>
  <si>
    <r>
      <t>ДИЕГО-18</t>
    </r>
    <r>
      <rPr>
        <sz val="10"/>
        <rFont val="Times New Roman"/>
        <family val="1"/>
        <charset val="204"/>
      </rPr>
      <t>, мер., гнед., неизв.происх., Дамаск, Россия</t>
    </r>
  </si>
  <si>
    <r>
      <t xml:space="preserve">ИОНОВА </t>
    </r>
    <r>
      <rPr>
        <sz val="10"/>
        <rFont val="Times New Roman"/>
        <family val="1"/>
        <charset val="204"/>
      </rPr>
      <t>Ульяна, 2011</t>
    </r>
  </si>
  <si>
    <t>019011</t>
  </si>
  <si>
    <t>017426</t>
  </si>
  <si>
    <t>Новикова О.</t>
  </si>
  <si>
    <t>048588</t>
  </si>
  <si>
    <r>
      <t>ЛАСАЕВА</t>
    </r>
    <r>
      <rPr>
        <sz val="10"/>
        <rFont val="Times New Roman"/>
        <family val="1"/>
        <charset val="204"/>
      </rPr>
      <t xml:space="preserve"> Марина</t>
    </r>
  </si>
  <si>
    <r>
      <t>ЛИВЕРПУЛЬ-14</t>
    </r>
    <r>
      <rPr>
        <sz val="10"/>
        <rFont val="Times New Roman"/>
        <family val="1"/>
        <charset val="204"/>
      </rPr>
      <t>, мер., бул., полукр., Поэт, Россия</t>
    </r>
  </si>
  <si>
    <r>
      <t>ПУЭРТО РИКО-18</t>
    </r>
    <r>
      <rPr>
        <sz val="10"/>
        <rFont val="Times New Roman"/>
        <family val="1"/>
        <charset val="204"/>
      </rPr>
      <t xml:space="preserve">, мер., </t>
    </r>
  </si>
  <si>
    <t>20 июля 2024 г.</t>
  </si>
  <si>
    <t>ЛПЮ</t>
  </si>
  <si>
    <t>КПЮ</t>
  </si>
  <si>
    <r>
      <t>ЧИЛИКИНА</t>
    </r>
    <r>
      <rPr>
        <sz val="10"/>
        <rFont val="Times New Roman"/>
        <family val="1"/>
        <charset val="204"/>
      </rPr>
      <t xml:space="preserve"> Алина</t>
    </r>
  </si>
  <si>
    <t>г.Москва, МКК"Вольт"</t>
  </si>
  <si>
    <r>
      <t>СОФРОНОВА</t>
    </r>
    <r>
      <rPr>
        <sz val="10"/>
        <rFont val="Times New Roman"/>
        <family val="1"/>
        <charset val="204"/>
      </rPr>
      <t xml:space="preserve"> Анна, 2011</t>
    </r>
  </si>
  <si>
    <t>4 лет</t>
  </si>
  <si>
    <t>КПД</t>
  </si>
  <si>
    <t>СОРЕВНОВАНИЯ «ЗОЛОТАЯ ПОДКОВА»</t>
  </si>
  <si>
    <t>КОМАНДНЫЙ ПРИЗ. ЮНОШИ</t>
  </si>
  <si>
    <t>ЛИЧНЫЙ ПРИЗ. ЮНОШИ</t>
  </si>
  <si>
    <t>Юноши и девушки (14-18 лет).</t>
  </si>
  <si>
    <t>Выездка - малый круг</t>
  </si>
  <si>
    <t>Выездка - больщой круг.</t>
  </si>
  <si>
    <t>Выездка - больщой круг, выездка - малый круг.</t>
  </si>
  <si>
    <t>Мальчики и девочки (10-14 лет)</t>
  </si>
  <si>
    <r>
      <t xml:space="preserve">ФРУТТИ-13, </t>
    </r>
    <r>
      <rPr>
        <sz val="10"/>
        <rFont val="Times New Roman"/>
        <family val="1"/>
        <charset val="204"/>
      </rPr>
      <t>мер., сол., полукр., неизв., Украина</t>
    </r>
  </si>
  <si>
    <t>028840</t>
  </si>
  <si>
    <t>Рябов Л.</t>
  </si>
  <si>
    <t>Езда для 4-летних лошадей FEI</t>
  </si>
  <si>
    <t>Рег.номер ФКСР</t>
  </si>
  <si>
    <t>№ паспорта ФКСР/FEI</t>
  </si>
  <si>
    <t>Рысь</t>
  </si>
  <si>
    <t>Шаг</t>
  </si>
  <si>
    <t>Галоп</t>
  </si>
  <si>
    <t>Подчинение</t>
  </si>
  <si>
    <t>Кол.ош.</t>
  </si>
  <si>
    <t>1 юн.</t>
  </si>
  <si>
    <t>1978</t>
  </si>
  <si>
    <r>
      <t xml:space="preserve">ГОРИНА </t>
    </r>
    <r>
      <rPr>
        <sz val="10"/>
        <rFont val="Times New Roman"/>
        <family val="1"/>
        <charset val="204"/>
      </rPr>
      <t>Любовь</t>
    </r>
  </si>
  <si>
    <t>010978</t>
  </si>
  <si>
    <r>
      <t>ДНА-16</t>
    </r>
    <r>
      <rPr>
        <sz val="10"/>
        <rFont val="Times New Roman"/>
        <family val="1"/>
        <charset val="204"/>
      </rPr>
      <t>, мер., гнед., ганн., Денсер, Нидерланды</t>
    </r>
  </si>
  <si>
    <t>Горина Л.</t>
  </si>
  <si>
    <t>Ч/В, Тульская обл.</t>
  </si>
  <si>
    <r>
      <t xml:space="preserve">ДУШЕЧКИНА </t>
    </r>
    <r>
      <rPr>
        <sz val="10"/>
        <rFont val="Times New Roman"/>
        <family val="1"/>
        <charset val="204"/>
      </rPr>
      <t>Тэтиана</t>
    </r>
  </si>
  <si>
    <r>
      <t>ГАЗГОЛЬДЕР-07</t>
    </r>
    <r>
      <rPr>
        <sz val="10"/>
        <rFont val="Times New Roman"/>
        <family val="1"/>
        <charset val="204"/>
      </rPr>
      <t>, жер., рыж., трак, Зорро, РКЗ</t>
    </r>
  </si>
  <si>
    <t>009304</t>
  </si>
  <si>
    <t>Митин А.</t>
  </si>
  <si>
    <r>
      <t>КАНДИДА-04</t>
    </r>
    <r>
      <rPr>
        <sz val="10"/>
        <rFont val="Times New Roman"/>
        <family val="1"/>
        <charset val="204"/>
      </rPr>
      <t>, коб., гнед., лит.упр., Кантандос, Литва</t>
    </r>
  </si>
  <si>
    <t>009182</t>
  </si>
  <si>
    <r>
      <t>ЦЫГАНОВА</t>
    </r>
    <r>
      <rPr>
        <sz val="10"/>
        <rFont val="Times New Roman"/>
        <family val="1"/>
        <charset val="204"/>
      </rPr>
      <t xml:space="preserve"> Анастасия, 2007</t>
    </r>
  </si>
  <si>
    <t>021707</t>
  </si>
  <si>
    <r>
      <t>ХЁРТ ОФ РУБИН-07</t>
    </r>
    <r>
      <rPr>
        <sz val="10"/>
        <rFont val="Times New Roman"/>
        <family val="1"/>
        <charset val="204"/>
      </rPr>
      <t>, мер., вор., великопол., Рубин, Польша</t>
    </r>
  </si>
  <si>
    <t>009739</t>
  </si>
  <si>
    <t>Барковская О.</t>
  </si>
  <si>
    <r>
      <t>ЦЫГАНОВА</t>
    </r>
    <r>
      <rPr>
        <sz val="10"/>
        <rFont val="Times New Roman"/>
        <family val="1"/>
        <charset val="204"/>
      </rPr>
      <t xml:space="preserve"> Анастасия Сергеевна</t>
    </r>
  </si>
  <si>
    <r>
      <t>МАСЛОВА</t>
    </r>
    <r>
      <rPr>
        <sz val="10"/>
        <rFont val="Times New Roman"/>
        <family val="1"/>
        <charset val="204"/>
      </rPr>
      <t xml:space="preserve"> Ярослава Андреевна</t>
    </r>
  </si>
  <si>
    <r>
      <t>МАСЛОВА</t>
    </r>
    <r>
      <rPr>
        <sz val="10"/>
        <rFont val="Times New Roman"/>
        <family val="1"/>
        <charset val="204"/>
      </rPr>
      <t xml:space="preserve"> Ярослава, 2013</t>
    </r>
  </si>
  <si>
    <t>006113</t>
  </si>
  <si>
    <r>
      <rPr>
        <b/>
        <sz val="10"/>
        <rFont val="Times New Roman"/>
        <family val="1"/>
        <charset val="204"/>
      </rPr>
      <t>МАРТЬЯНОВА</t>
    </r>
    <r>
      <rPr>
        <sz val="10"/>
        <rFont val="Times New Roman"/>
        <family val="1"/>
        <charset val="204"/>
      </rPr>
      <t xml:space="preserve"> Анна Сергеевна</t>
    </r>
  </si>
  <si>
    <r>
      <rPr>
        <b/>
        <sz val="10"/>
        <rFont val="Times New Roman"/>
        <family val="1"/>
        <charset val="204"/>
      </rPr>
      <t>МАРТЬЯНОВА</t>
    </r>
    <r>
      <rPr>
        <sz val="10"/>
        <rFont val="Times New Roman"/>
        <family val="1"/>
        <charset val="204"/>
      </rPr>
      <t xml:space="preserve"> Анна, 2010</t>
    </r>
  </si>
  <si>
    <t>083210</t>
  </si>
  <si>
    <t>1</t>
  </si>
  <si>
    <r>
      <t>ШЕВЧЕНКО</t>
    </r>
    <r>
      <rPr>
        <sz val="10"/>
        <rFont val="Times New Roman"/>
        <family val="1"/>
        <charset val="204"/>
      </rPr>
      <t xml:space="preserve"> Иветта Николаевна</t>
    </r>
  </si>
  <si>
    <t>2009</t>
  </si>
  <si>
    <r>
      <t>ШЕВЧЕНКО</t>
    </r>
    <r>
      <rPr>
        <sz val="10"/>
        <rFont val="Times New Roman"/>
        <family val="1"/>
        <charset val="204"/>
      </rPr>
      <t xml:space="preserve"> Иветта, 2009</t>
    </r>
  </si>
  <si>
    <t>063409</t>
  </si>
  <si>
    <t>ГБУ ДО ФСО СШ "Юность Москвы" Битца,  г.Москва</t>
  </si>
  <si>
    <r>
      <t>БАЛЬЗАК-11</t>
    </r>
    <r>
      <rPr>
        <sz val="10"/>
        <rFont val="Times New Roman"/>
        <family val="1"/>
        <charset val="204"/>
      </rPr>
      <t>, жер., вор., трак., Заалькенинг, к/з Дейрра</t>
    </r>
  </si>
  <si>
    <t>019705</t>
  </si>
  <si>
    <t>Соснин А.</t>
  </si>
  <si>
    <t>034595</t>
  </si>
  <si>
    <t>032256</t>
  </si>
  <si>
    <r>
      <t>АРЛЕКИН-19</t>
    </r>
    <r>
      <rPr>
        <sz val="10"/>
        <rFont val="Times New Roman"/>
        <family val="1"/>
        <charset val="204"/>
      </rPr>
      <t>, мер., рыж.-пег., неизв.происх, неизв., Россия</t>
    </r>
  </si>
  <si>
    <r>
      <t xml:space="preserve">ДУШЕЧКИНА </t>
    </r>
    <r>
      <rPr>
        <sz val="10"/>
        <rFont val="Times New Roman"/>
        <family val="1"/>
        <charset val="204"/>
      </rPr>
      <t>Тэтиана Сергеевна</t>
    </r>
  </si>
  <si>
    <t>Выездка - на лошади до 6 лет.</t>
  </si>
  <si>
    <t>Мужчины и женщины (16 лет и старше)</t>
  </si>
  <si>
    <t>080800</t>
  </si>
  <si>
    <r>
      <t>ЗАКУСИЛОВА</t>
    </r>
    <r>
      <rPr>
        <sz val="10"/>
        <rFont val="Times New Roman"/>
        <family val="1"/>
        <charset val="204"/>
      </rPr>
      <t xml:space="preserve"> Ольга Константиновна</t>
    </r>
  </si>
  <si>
    <t>02 марта 2025 г.</t>
  </si>
  <si>
    <t>ЕКП г.Москвы №76901</t>
  </si>
  <si>
    <r>
      <t>ГНЕВАШЕВА</t>
    </r>
    <r>
      <rPr>
        <sz val="10"/>
        <rFont val="Times New Roman"/>
        <family val="1"/>
        <charset val="204"/>
      </rPr>
      <t xml:space="preserve"> Мария, 2011</t>
    </r>
  </si>
  <si>
    <t>012911</t>
  </si>
  <si>
    <r>
      <t>ФУЛЛ ХАУС-19</t>
    </r>
    <r>
      <rPr>
        <sz val="10"/>
        <rFont val="Times New Roman"/>
        <family val="1"/>
        <charset val="204"/>
      </rPr>
      <t>, мер., т.-гнед., трак., Хан Гирей, Россия</t>
    </r>
  </si>
  <si>
    <t>034406</t>
  </si>
  <si>
    <t>Гневашева В.</t>
  </si>
  <si>
    <t>КСК "Звездный", МО</t>
  </si>
  <si>
    <r>
      <t>ГНЕВАШЕВА</t>
    </r>
    <r>
      <rPr>
        <sz val="10"/>
        <rFont val="Times New Roman"/>
        <family val="1"/>
        <charset val="204"/>
      </rPr>
      <t xml:space="preserve"> Мария Сергеевна</t>
    </r>
  </si>
  <si>
    <r>
      <t>АЙДАРОВА</t>
    </r>
    <r>
      <rPr>
        <sz val="10"/>
        <rFont val="Times New Roman"/>
        <family val="1"/>
        <charset val="204"/>
      </rPr>
      <t xml:space="preserve"> Александра, 2012</t>
    </r>
  </si>
  <si>
    <t>050712</t>
  </si>
  <si>
    <r>
      <t>МЕРКИС-06</t>
    </r>
    <r>
      <rPr>
        <sz val="10"/>
        <rFont val="Times New Roman"/>
        <family val="1"/>
        <charset val="204"/>
      </rPr>
      <t>, мер., рыж., трак., Луитас, Литва</t>
    </r>
  </si>
  <si>
    <t>010503</t>
  </si>
  <si>
    <t>Королькова Т.</t>
  </si>
  <si>
    <t>КСК "Звёздный", МО</t>
  </si>
  <si>
    <r>
      <t>ЛУТАЙ</t>
    </r>
    <r>
      <rPr>
        <sz val="10"/>
        <rFont val="Times New Roman"/>
        <family val="1"/>
        <charset val="204"/>
      </rPr>
      <t xml:space="preserve"> Алёна, 2011</t>
    </r>
  </si>
  <si>
    <t>111911</t>
  </si>
  <si>
    <r>
      <t>ГЕРАЛЬДИНА-17</t>
    </r>
    <r>
      <rPr>
        <sz val="10"/>
        <rFont val="Times New Roman"/>
        <family val="1"/>
        <charset val="204"/>
      </rPr>
      <t>, коб., гнед., неизв.происх., Гербион, Россия</t>
    </r>
  </si>
  <si>
    <t>034423</t>
  </si>
  <si>
    <t>Гарбунова А.</t>
  </si>
  <si>
    <r>
      <t>ЛУТАЙ</t>
    </r>
    <r>
      <rPr>
        <sz val="10"/>
        <rFont val="Times New Roman"/>
        <family val="1"/>
        <charset val="204"/>
      </rPr>
      <t xml:space="preserve"> Алёна Валерьевна</t>
    </r>
  </si>
  <si>
    <t>04.03.2011</t>
  </si>
  <si>
    <r>
      <t>АЙДАРОВА</t>
    </r>
    <r>
      <rPr>
        <sz val="10"/>
        <rFont val="Times New Roman"/>
        <family val="1"/>
        <charset val="204"/>
      </rPr>
      <t xml:space="preserve"> Александра Дмитриевна</t>
    </r>
  </si>
  <si>
    <r>
      <t>СОКОЛОВА</t>
    </r>
    <r>
      <rPr>
        <sz val="10"/>
        <rFont val="Times New Roman"/>
        <family val="1"/>
        <charset val="204"/>
      </rPr>
      <t xml:space="preserve"> Кира, 2008</t>
    </r>
  </si>
  <si>
    <t>090008</t>
  </si>
  <si>
    <r>
      <t>СОКОЛОВА</t>
    </r>
    <r>
      <rPr>
        <sz val="10"/>
        <rFont val="Times New Roman"/>
        <family val="1"/>
        <charset val="204"/>
      </rPr>
      <t xml:space="preserve"> Кира Леонидовна</t>
    </r>
  </si>
  <si>
    <r>
      <t>ЛАМБОРДЖИНА-15</t>
    </r>
    <r>
      <rPr>
        <sz val="10"/>
        <rFont val="Times New Roman"/>
        <family val="1"/>
        <charset val="204"/>
      </rPr>
      <t>, коб., гнед., полукр., Лупикорд , Респ.Мордовия</t>
    </r>
  </si>
  <si>
    <t>023104</t>
  </si>
  <si>
    <t>Смирнова О.</t>
  </si>
  <si>
    <t>038305</t>
  </si>
  <si>
    <r>
      <t>ВОДЕВИЛЬ-05</t>
    </r>
    <r>
      <rPr>
        <sz val="10"/>
        <rFont val="Times New Roman"/>
        <family val="1"/>
        <charset val="204"/>
      </rPr>
      <t>, жер., гнед., ганн., Дидактик, Беларусь</t>
    </r>
  </si>
  <si>
    <t>009185</t>
  </si>
  <si>
    <r>
      <t>ФРОЛКИНА</t>
    </r>
    <r>
      <rPr>
        <sz val="10"/>
        <rFont val="Times New Roman"/>
        <family val="1"/>
        <charset val="204"/>
      </rPr>
      <t xml:space="preserve"> Софья Павловна</t>
    </r>
  </si>
  <si>
    <t>28.11.2005</t>
  </si>
  <si>
    <r>
      <t>РАВЕНА-20</t>
    </r>
    <r>
      <rPr>
        <sz val="10"/>
        <rFont val="Times New Roman"/>
        <family val="1"/>
        <charset val="204"/>
      </rPr>
      <t>, коб., гнед., неизв.происх., Мимиз Дрим Бой, Россия</t>
    </r>
  </si>
  <si>
    <t>032257</t>
  </si>
  <si>
    <r>
      <t xml:space="preserve">ГОРИНА </t>
    </r>
    <r>
      <rPr>
        <sz val="10"/>
        <rFont val="Times New Roman"/>
        <family val="1"/>
        <charset val="204"/>
      </rPr>
      <t>Любовь Евгеньевна</t>
    </r>
  </si>
  <si>
    <r>
      <t>ЕМЧЕНКО</t>
    </r>
    <r>
      <rPr>
        <sz val="10"/>
        <rFont val="Times New Roman"/>
        <family val="1"/>
        <charset val="204"/>
      </rPr>
      <t xml:space="preserve"> Есения, 2020</t>
    </r>
  </si>
  <si>
    <r>
      <t>ТОРТИК-12(98)</t>
    </r>
    <r>
      <rPr>
        <sz val="10"/>
        <rFont val="Times New Roman"/>
        <family val="1"/>
        <charset val="204"/>
      </rPr>
      <t>, мер., вор.-пег., шетл.пони, неизв., Россия</t>
    </r>
  </si>
  <si>
    <t>МКК "Вольт"</t>
  </si>
  <si>
    <r>
      <t>КРЮЧКОВА</t>
    </r>
    <r>
      <rPr>
        <sz val="10"/>
        <rFont val="Times New Roman"/>
        <family val="1"/>
        <charset val="204"/>
      </rPr>
      <t xml:space="preserve"> Варвара, 2013</t>
    </r>
  </si>
  <si>
    <t>115813</t>
  </si>
  <si>
    <r>
      <t>ТЕОДОРО-12</t>
    </r>
    <r>
      <rPr>
        <sz val="10"/>
        <rFont val="Times New Roman"/>
        <family val="1"/>
        <charset val="204"/>
      </rPr>
      <t>, мер., гнед., полукр., неизв., Россия</t>
    </r>
  </si>
  <si>
    <t>023792</t>
  </si>
  <si>
    <t>Харченко О.</t>
  </si>
  <si>
    <r>
      <t>КРЮЧКОВА</t>
    </r>
    <r>
      <rPr>
        <sz val="10"/>
        <rFont val="Times New Roman"/>
        <family val="1"/>
        <charset val="204"/>
      </rPr>
      <t xml:space="preserve"> Варвара Дмитриевна</t>
    </r>
  </si>
  <si>
    <r>
      <t>СОРОКИНА</t>
    </r>
    <r>
      <rPr>
        <sz val="10"/>
        <rFont val="Times New Roman"/>
        <family val="1"/>
        <charset val="204"/>
      </rPr>
      <t xml:space="preserve"> Анна Максимовна</t>
    </r>
  </si>
  <si>
    <r>
      <t>СОРОКИНА</t>
    </r>
    <r>
      <rPr>
        <sz val="10"/>
        <rFont val="Times New Roman"/>
        <family val="1"/>
        <charset val="204"/>
      </rPr>
      <t xml:space="preserve"> Анна, 2007</t>
    </r>
  </si>
  <si>
    <t>016507</t>
  </si>
  <si>
    <r>
      <t>КАРДИНАЛ-07</t>
    </r>
    <r>
      <rPr>
        <sz val="10"/>
        <rFont val="Times New Roman"/>
        <family val="1"/>
        <charset val="204"/>
      </rPr>
      <t>, мер., рыж., полукр., Конкорд, вестф., к/з им.Кирова</t>
    </r>
  </si>
  <si>
    <t>013632</t>
  </si>
  <si>
    <r>
      <t xml:space="preserve">ЧАБРОВА </t>
    </r>
    <r>
      <rPr>
        <sz val="10"/>
        <rFont val="Times New Roman"/>
        <family val="1"/>
        <charset val="204"/>
      </rPr>
      <t>Мария</t>
    </r>
  </si>
  <si>
    <t>005099</t>
  </si>
  <si>
    <r>
      <t>МОНАХ-17</t>
    </r>
    <r>
      <rPr>
        <sz val="10"/>
        <rFont val="Times New Roman"/>
        <family val="1"/>
        <charset val="204"/>
      </rPr>
      <t>, мер., рыж., полукр., Жиган, Россия</t>
    </r>
  </si>
  <si>
    <t>031332</t>
  </si>
  <si>
    <t>КСК Битца</t>
  </si>
  <si>
    <r>
      <t xml:space="preserve">ЧАБРОВА </t>
    </r>
    <r>
      <rPr>
        <sz val="10"/>
        <rFont val="Times New Roman"/>
        <family val="1"/>
        <charset val="204"/>
      </rPr>
      <t>Мария Алексеевна</t>
    </r>
  </si>
  <si>
    <r>
      <t>ПАРЕМУД</t>
    </r>
    <r>
      <rPr>
        <sz val="10"/>
        <rFont val="Times New Roman"/>
        <family val="1"/>
        <charset val="204"/>
      </rPr>
      <t xml:space="preserve"> Полина Леонидовна</t>
    </r>
  </si>
  <si>
    <r>
      <t>ПАРЕМУД</t>
    </r>
    <r>
      <rPr>
        <sz val="10"/>
        <rFont val="Times New Roman"/>
        <family val="1"/>
        <charset val="204"/>
      </rPr>
      <t xml:space="preserve"> Полина, 2011</t>
    </r>
  </si>
  <si>
    <t>126511</t>
  </si>
  <si>
    <r>
      <t>ЛУЧИДО МИСТЕРО-10</t>
    </r>
    <r>
      <rPr>
        <sz val="10"/>
        <rFont val="Times New Roman"/>
        <family val="1"/>
        <charset val="204"/>
      </rPr>
      <t>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коб., сер., полукр., Вихрь, Латвия</t>
    </r>
  </si>
  <si>
    <t>015963</t>
  </si>
  <si>
    <t>Исачкина Р.</t>
  </si>
  <si>
    <r>
      <t>САМАРА-07</t>
    </r>
    <r>
      <rPr>
        <sz val="10"/>
        <rFont val="Times New Roman"/>
        <family val="1"/>
        <charset val="204"/>
      </rPr>
      <t>, коб., гнед., трак., Марсель, КСК "Победа", МО</t>
    </r>
  </si>
  <si>
    <t>008507</t>
  </si>
  <si>
    <t>КСК "Победа"</t>
  </si>
  <si>
    <r>
      <t xml:space="preserve">СОСНИНА </t>
    </r>
    <r>
      <rPr>
        <sz val="10"/>
        <rFont val="Times New Roman"/>
        <family val="1"/>
        <charset val="204"/>
      </rPr>
      <t>Юлия Андреевна</t>
    </r>
  </si>
  <si>
    <r>
      <t xml:space="preserve">СОСНИНА </t>
    </r>
    <r>
      <rPr>
        <sz val="10"/>
        <rFont val="Times New Roman"/>
        <family val="1"/>
        <charset val="204"/>
      </rPr>
      <t>Юлия</t>
    </r>
  </si>
  <si>
    <t>015400</t>
  </si>
  <si>
    <r>
      <t>РАКАУСКЕНЕ</t>
    </r>
    <r>
      <rPr>
        <sz val="10"/>
        <color indexed="8"/>
        <rFont val="Times New Roman"/>
        <family val="1"/>
        <charset val="204"/>
      </rPr>
      <t xml:space="preserve"> Юлия</t>
    </r>
  </si>
  <si>
    <t>034589</t>
  </si>
  <si>
    <t>Давлетова С.</t>
  </si>
  <si>
    <r>
      <t>ДАЙМОНД ХОРС-15</t>
    </r>
    <r>
      <rPr>
        <sz val="10"/>
        <rFont val="Times New Roman"/>
        <family val="1"/>
        <charset val="204"/>
      </rPr>
      <t>, мер., рыж., ганн., Драгун, Россия</t>
    </r>
  </si>
  <si>
    <r>
      <rPr>
        <b/>
        <sz val="10"/>
        <rFont val="Times New Roman"/>
        <family val="1"/>
        <charset val="204"/>
      </rPr>
      <t>КЕНИНА</t>
    </r>
    <r>
      <rPr>
        <sz val="10"/>
        <rFont val="Times New Roman"/>
        <family val="1"/>
        <charset val="204"/>
      </rPr>
      <t xml:space="preserve"> Наталья Константиновна</t>
    </r>
  </si>
  <si>
    <r>
      <rPr>
        <b/>
        <sz val="10"/>
        <rFont val="Times New Roman"/>
        <family val="1"/>
        <charset val="204"/>
      </rPr>
      <t>КЕНИНА</t>
    </r>
    <r>
      <rPr>
        <sz val="10"/>
        <rFont val="Times New Roman"/>
        <family val="1"/>
        <charset val="204"/>
      </rPr>
      <t xml:space="preserve"> Наталья, 2012</t>
    </r>
  </si>
  <si>
    <t>080412</t>
  </si>
  <si>
    <r>
      <t>ГОРБАЧЁВА</t>
    </r>
    <r>
      <rPr>
        <sz val="10"/>
        <rFont val="Times New Roman"/>
        <family val="1"/>
        <charset val="204"/>
      </rPr>
      <t xml:space="preserve"> Виктория, 2013</t>
    </r>
  </si>
  <si>
    <r>
      <t>ГОРБАЧЁВА</t>
    </r>
    <r>
      <rPr>
        <sz val="10"/>
        <rFont val="Times New Roman"/>
        <family val="1"/>
        <charset val="204"/>
      </rPr>
      <t xml:space="preserve"> Виктория Александровна</t>
    </r>
  </si>
  <si>
    <r>
      <t>ЧЕРЧИЛЬ-15(135)</t>
    </r>
    <r>
      <rPr>
        <sz val="10"/>
        <rFont val="Times New Roman"/>
        <family val="1"/>
        <charset val="204"/>
      </rPr>
      <t>, мер., рыж., класс пони, неизв., России</t>
    </r>
  </si>
  <si>
    <r>
      <t>ИЛЮШИНА</t>
    </r>
    <r>
      <rPr>
        <sz val="10"/>
        <rFont val="Times New Roman"/>
        <family val="1"/>
        <charset val="204"/>
      </rPr>
      <t xml:space="preserve"> Мария Алексеевна</t>
    </r>
  </si>
  <si>
    <t>100908</t>
  </si>
  <si>
    <t>КК "Northern wind", МО</t>
  </si>
  <si>
    <r>
      <t>БАЗИРА-14</t>
    </r>
    <r>
      <rPr>
        <sz val="10"/>
        <rFont val="Times New Roman"/>
        <family val="1"/>
        <charset val="204"/>
      </rPr>
      <t>, коб., рыж., дон., Бомбей 12, к/з им.Мощалкова</t>
    </r>
  </si>
  <si>
    <t>034419</t>
  </si>
  <si>
    <t>Самуленкова А.</t>
  </si>
  <si>
    <r>
      <t>ТУРКАЛОВА</t>
    </r>
    <r>
      <rPr>
        <sz val="10"/>
        <rFont val="Times New Roman"/>
        <family val="1"/>
        <charset val="204"/>
      </rPr>
      <t xml:space="preserve"> Алиса Алексеевна</t>
    </r>
  </si>
  <si>
    <t>154810</t>
  </si>
  <si>
    <r>
      <t>ПРЕЗЕНТ-09</t>
    </r>
    <r>
      <rPr>
        <sz val="10"/>
        <rFont val="Times New Roman"/>
        <family val="1"/>
        <charset val="204"/>
      </rPr>
      <t>, мер., рыж., трак., Безансон 3, Россия</t>
    </r>
  </si>
  <si>
    <t>012992</t>
  </si>
  <si>
    <t>Ведеников А.</t>
  </si>
  <si>
    <t>СШОР ЦСКА, г.Москва</t>
  </si>
  <si>
    <r>
      <t>ДАКОТА-15</t>
    </r>
    <r>
      <rPr>
        <sz val="10"/>
        <color indexed="8"/>
        <rFont val="Times New Roman"/>
        <family val="1"/>
        <charset val="204"/>
      </rPr>
      <t>, коб., гнед., полукр., неизв., Россия</t>
    </r>
  </si>
  <si>
    <t>034417</t>
  </si>
  <si>
    <t>058494</t>
  </si>
  <si>
    <r>
      <t>БОРИСОВА</t>
    </r>
    <r>
      <rPr>
        <sz val="10"/>
        <rFont val="Times New Roman"/>
        <family val="1"/>
        <charset val="204"/>
      </rPr>
      <t xml:space="preserve"> Таисия</t>
    </r>
  </si>
  <si>
    <r>
      <t>БОРИСОВА</t>
    </r>
    <r>
      <rPr>
        <sz val="10"/>
        <rFont val="Times New Roman"/>
        <family val="1"/>
        <charset val="204"/>
      </rPr>
      <t xml:space="preserve"> Таисия Павловна</t>
    </r>
  </si>
  <si>
    <r>
      <t>АНДРЕЕВ</t>
    </r>
    <r>
      <rPr>
        <sz val="10"/>
        <rFont val="Times New Roman"/>
        <family val="1"/>
        <charset val="204"/>
      </rPr>
      <t xml:space="preserve"> Андриан, 2009</t>
    </r>
  </si>
  <si>
    <t>097309</t>
  </si>
  <si>
    <r>
      <t>ХАРВИЯ-07</t>
    </r>
    <r>
      <rPr>
        <sz val="10"/>
        <rFont val="Times New Roman"/>
        <family val="1"/>
        <charset val="204"/>
      </rPr>
      <t>, коб., гнед., трак., Взлет 4, МО</t>
    </r>
  </si>
  <si>
    <t>008738</t>
  </si>
  <si>
    <r>
      <t>АНДРЕЕВ</t>
    </r>
    <r>
      <rPr>
        <sz val="10"/>
        <rFont val="Times New Roman"/>
        <family val="1"/>
        <charset val="204"/>
      </rPr>
      <t xml:space="preserve"> Андриан Олегович</t>
    </r>
  </si>
  <si>
    <r>
      <t>ОРЛОВ</t>
    </r>
    <r>
      <rPr>
        <sz val="10"/>
        <color theme="1"/>
        <rFont val="Times New Roman"/>
        <family val="1"/>
        <charset val="204"/>
      </rPr>
      <t xml:space="preserve"> Алексей, 2013</t>
    </r>
  </si>
  <si>
    <t>115413</t>
  </si>
  <si>
    <r>
      <t>ОРЛОВ</t>
    </r>
    <r>
      <rPr>
        <sz val="10"/>
        <color theme="1"/>
        <rFont val="Times New Roman"/>
        <family val="1"/>
        <charset val="204"/>
      </rPr>
      <t xml:space="preserve"> Алексей Андреевич</t>
    </r>
  </si>
  <si>
    <r>
      <t>КАРПЕНКО</t>
    </r>
    <r>
      <rPr>
        <sz val="10"/>
        <rFont val="Times New Roman"/>
        <family val="1"/>
        <charset val="204"/>
      </rPr>
      <t xml:space="preserve"> Анастасия Станиславовна</t>
    </r>
  </si>
  <si>
    <r>
      <t>КАРПЕНКО</t>
    </r>
    <r>
      <rPr>
        <sz val="10"/>
        <rFont val="Times New Roman"/>
        <family val="1"/>
        <charset val="204"/>
      </rPr>
      <t xml:space="preserve"> Анастасия, 2014</t>
    </r>
  </si>
  <si>
    <t>008014</t>
  </si>
  <si>
    <r>
      <t>КОМИССАРОВА</t>
    </r>
    <r>
      <rPr>
        <sz val="10"/>
        <rFont val="Times New Roman"/>
        <family val="1"/>
        <charset val="204"/>
      </rPr>
      <t xml:space="preserve"> Таисия Игоревна</t>
    </r>
  </si>
  <si>
    <r>
      <t>КОМИССАРОВА</t>
    </r>
    <r>
      <rPr>
        <sz val="10"/>
        <rFont val="Times New Roman"/>
        <family val="1"/>
        <charset val="204"/>
      </rPr>
      <t xml:space="preserve"> Таисия, 2009</t>
    </r>
  </si>
  <si>
    <t>130609</t>
  </si>
  <si>
    <r>
      <t>ЭСКУДО-09</t>
    </r>
    <r>
      <rPr>
        <sz val="10"/>
        <rFont val="Times New Roman"/>
        <family val="1"/>
        <charset val="204"/>
      </rPr>
      <t>, жер., вор., чеш.тепл., Цезано II, Чехия</t>
    </r>
  </si>
  <si>
    <t>015939</t>
  </si>
  <si>
    <t>Уваров Д.</t>
  </si>
  <si>
    <r>
      <t>БОДРОВА</t>
    </r>
    <r>
      <rPr>
        <sz val="10"/>
        <rFont val="Times New Roman"/>
        <family val="1"/>
        <charset val="204"/>
      </rPr>
      <t xml:space="preserve"> Татьяна, 2012</t>
    </r>
  </si>
  <si>
    <r>
      <t>БОДРОВА</t>
    </r>
    <r>
      <rPr>
        <sz val="10"/>
        <rFont val="Times New Roman"/>
        <family val="1"/>
        <charset val="204"/>
      </rPr>
      <t xml:space="preserve"> Татьяна Васильевна</t>
    </r>
  </si>
  <si>
    <t>179609</t>
  </si>
  <si>
    <r>
      <rPr>
        <b/>
        <sz val="10"/>
        <rFont val="Times New Roman"/>
        <family val="1"/>
        <charset val="204"/>
      </rPr>
      <t xml:space="preserve">СЕМЁНОВА </t>
    </r>
    <r>
      <rPr>
        <sz val="10"/>
        <rFont val="Times New Roman"/>
        <family val="1"/>
        <charset val="204"/>
      </rPr>
      <t>Мария Антоновна</t>
    </r>
  </si>
  <si>
    <r>
      <t>ЧУРБАНОВА</t>
    </r>
    <r>
      <rPr>
        <sz val="10"/>
        <rFont val="Times New Roman"/>
        <family val="1"/>
        <charset val="204"/>
      </rPr>
      <t xml:space="preserve"> Юлия Вячеславовна</t>
    </r>
  </si>
  <si>
    <r>
      <t>ЧУРБАНОВА</t>
    </r>
    <r>
      <rPr>
        <sz val="10"/>
        <rFont val="Times New Roman"/>
        <family val="1"/>
        <charset val="204"/>
      </rPr>
      <t xml:space="preserve"> Юлия, 2012</t>
    </r>
  </si>
  <si>
    <t>102312</t>
  </si>
  <si>
    <r>
      <t>ЧАЙКОВСКАЯ</t>
    </r>
    <r>
      <rPr>
        <sz val="10"/>
        <rFont val="Times New Roman"/>
        <family val="1"/>
        <charset val="204"/>
      </rPr>
      <t xml:space="preserve"> София, 2011</t>
    </r>
  </si>
  <si>
    <r>
      <t>ЧАЙКОВСКАЯ</t>
    </r>
    <r>
      <rPr>
        <sz val="10"/>
        <rFont val="Times New Roman"/>
        <family val="1"/>
        <charset val="204"/>
      </rPr>
      <t xml:space="preserve"> София Олеговна</t>
    </r>
  </si>
  <si>
    <r>
      <t>ХАМЛАЙ</t>
    </r>
    <r>
      <rPr>
        <sz val="10"/>
        <rFont val="Times New Roman"/>
        <family val="1"/>
        <charset val="204"/>
      </rPr>
      <t xml:space="preserve"> Алиса Константиновна</t>
    </r>
  </si>
  <si>
    <r>
      <t>ХАМЛАЙ</t>
    </r>
    <r>
      <rPr>
        <sz val="10"/>
        <rFont val="Times New Roman"/>
        <family val="1"/>
        <charset val="204"/>
      </rPr>
      <t xml:space="preserve"> Алиса, 2011</t>
    </r>
  </si>
  <si>
    <t>160311</t>
  </si>
  <si>
    <r>
      <t>КАЛИФ-07</t>
    </r>
    <r>
      <rPr>
        <sz val="10"/>
        <rFont val="Times New Roman"/>
        <family val="1"/>
        <charset val="204"/>
      </rPr>
      <t>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мер., гнед., ганн., Каратино Зет, к/з им.Доватора</t>
    </r>
  </si>
  <si>
    <t>012855</t>
  </si>
  <si>
    <t>Янсон Т.</t>
  </si>
  <si>
    <t>КФХ Янсон / г.Москва</t>
  </si>
  <si>
    <r>
      <t>ДАВЫДОВА</t>
    </r>
    <r>
      <rPr>
        <sz val="10"/>
        <rFont val="Times New Roman"/>
        <family val="1"/>
        <charset val="204"/>
      </rPr>
      <t xml:space="preserve"> Полина Денисовна</t>
    </r>
  </si>
  <si>
    <t>107012</t>
  </si>
  <si>
    <r>
      <t>ДРОВОВОЗ</t>
    </r>
    <r>
      <rPr>
        <sz val="10"/>
        <rFont val="Times New Roman"/>
        <family val="1"/>
        <charset val="204"/>
      </rPr>
      <t xml:space="preserve"> Александра Андреевна</t>
    </r>
  </si>
  <si>
    <r>
      <t>ДРОВОВОЗ</t>
    </r>
    <r>
      <rPr>
        <sz val="10"/>
        <rFont val="Times New Roman"/>
        <family val="1"/>
        <charset val="204"/>
      </rPr>
      <t xml:space="preserve"> Александра, 2012</t>
    </r>
  </si>
  <si>
    <r>
      <t>ДАРМИНОВ</t>
    </r>
    <r>
      <rPr>
        <sz val="10"/>
        <rFont val="Times New Roman"/>
        <family val="1"/>
        <charset val="204"/>
      </rPr>
      <t xml:space="preserve"> Екатерина Сергеевна</t>
    </r>
  </si>
  <si>
    <t>172409</t>
  </si>
  <si>
    <t>033581</t>
  </si>
  <si>
    <r>
      <t>САНДРА ЛАУРА II-21</t>
    </r>
    <r>
      <rPr>
        <sz val="10"/>
        <rFont val="Times New Roman"/>
        <family val="1"/>
        <charset val="204"/>
      </rPr>
      <t>, коб., рыж., неизв.происх., Сандро Маринеро, Россия</t>
    </r>
  </si>
  <si>
    <t>032063</t>
  </si>
  <si>
    <t>Шейко О.</t>
  </si>
  <si>
    <r>
      <t>САНТА КВИН-21</t>
    </r>
    <r>
      <rPr>
        <sz val="10"/>
        <rFont val="Times New Roman"/>
        <family val="1"/>
        <charset val="204"/>
      </rPr>
      <t>, коб., т.-гнед., ганн., Сандро Вито, Россия</t>
    </r>
  </si>
  <si>
    <r>
      <t>ЦУКАНОВА</t>
    </r>
    <r>
      <rPr>
        <sz val="10"/>
        <rFont val="Times New Roman"/>
        <family val="1"/>
        <charset val="204"/>
      </rPr>
      <t xml:space="preserve"> Мария Дмитриевна</t>
    </r>
  </si>
  <si>
    <r>
      <t>ЦУКАНОВА</t>
    </r>
    <r>
      <rPr>
        <sz val="10"/>
        <rFont val="Times New Roman"/>
        <family val="1"/>
        <charset val="204"/>
      </rPr>
      <t xml:space="preserve"> Мария, 2014</t>
    </r>
  </si>
  <si>
    <r>
      <rPr>
        <b/>
        <sz val="10"/>
        <rFont val="Times New Roman"/>
        <family val="1"/>
        <charset val="204"/>
      </rPr>
      <t>ЗАКУСИЛОВА</t>
    </r>
    <r>
      <rPr>
        <sz val="10"/>
        <rFont val="Times New Roman"/>
        <family val="1"/>
        <charset val="204"/>
      </rPr>
      <t xml:space="preserve"> Ольга</t>
    </r>
  </si>
  <si>
    <t>107412</t>
  </si>
  <si>
    <r>
      <t>ЯЦЕНКО</t>
    </r>
    <r>
      <rPr>
        <sz val="10"/>
        <rFont val="Times New Roman"/>
        <family val="1"/>
        <charset val="204"/>
      </rPr>
      <t xml:space="preserve"> Анна, 2012</t>
    </r>
  </si>
  <si>
    <r>
      <t>ЯЦЕНКО</t>
    </r>
    <r>
      <rPr>
        <sz val="10"/>
        <rFont val="Times New Roman"/>
        <family val="1"/>
        <charset val="204"/>
      </rPr>
      <t xml:space="preserve"> Анна Александровна</t>
    </r>
  </si>
  <si>
    <t>«СОРЕВНОВАНИЯ КУБОК ВЕСНЫ МКК «ВОЛЬТ» ПО ВЫЕЗДКЕ»</t>
  </si>
  <si>
    <t>Выездка - малый круг.</t>
  </si>
  <si>
    <t>ТЕСТ-ПОСАДКА</t>
  </si>
  <si>
    <t>Московская обл., КСК "Новый Век"</t>
  </si>
  <si>
    <r>
      <rPr>
        <b/>
        <sz val="11"/>
        <rFont val="Times New Roman"/>
        <family val="1"/>
        <charset val="204"/>
      </rPr>
      <t>Борисов А.В.</t>
    </r>
    <r>
      <rPr>
        <sz val="11"/>
        <rFont val="Times New Roman"/>
        <family val="1"/>
        <charset val="204"/>
      </rPr>
      <t xml:space="preserve"> (1К, г.Москва)</t>
    </r>
  </si>
  <si>
    <r>
      <t xml:space="preserve">Судьи: Е - Ашихмина Е.А. </t>
    </r>
    <r>
      <rPr>
        <sz val="11"/>
        <rFont val="Times New Roman"/>
        <family val="1"/>
        <charset val="204"/>
      </rPr>
      <t>(ВК, г.Москва),</t>
    </r>
    <r>
      <rPr>
        <b/>
        <sz val="11"/>
        <rFont val="Times New Roman"/>
        <family val="1"/>
        <charset val="204"/>
      </rPr>
      <t xml:space="preserve"> Цветаева С.Н. </t>
    </r>
    <r>
      <rPr>
        <sz val="11"/>
        <rFont val="Times New Roman"/>
        <family val="1"/>
        <charset val="204"/>
      </rPr>
      <t>(ВК, г.Москва)</t>
    </r>
    <r>
      <rPr>
        <b/>
        <sz val="11"/>
        <rFont val="Times New Roman"/>
        <family val="1"/>
        <charset val="204"/>
      </rPr>
      <t xml:space="preserve">, С - Леппенен Г.Э. </t>
    </r>
    <r>
      <rPr>
        <sz val="11"/>
        <rFont val="Times New Roman"/>
        <family val="1"/>
        <charset val="204"/>
      </rPr>
      <t>(ВК, г.Москва).</t>
    </r>
  </si>
  <si>
    <r>
      <t xml:space="preserve">Ашихмина Е.А. </t>
    </r>
    <r>
      <rPr>
        <sz val="11"/>
        <rFont val="Times New Roman"/>
        <family val="1"/>
        <charset val="204"/>
      </rPr>
      <t>(ВК, г.Москва)</t>
    </r>
  </si>
  <si>
    <t>Мужчины и женщины (16 лет и старше).</t>
  </si>
  <si>
    <t>Перспектина</t>
  </si>
  <si>
    <t>Предварительная езда для 7-летних лошадей FEI</t>
  </si>
  <si>
    <r>
      <t xml:space="preserve">Судьи: М - Леппенен Г.Э. </t>
    </r>
    <r>
      <rPr>
        <sz val="11"/>
        <rFont val="Times New Roman"/>
        <family val="1"/>
        <charset val="204"/>
      </rPr>
      <t xml:space="preserve">(ВК, г.Москва), </t>
    </r>
    <r>
      <rPr>
        <b/>
        <sz val="11"/>
        <rFont val="Times New Roman"/>
        <family val="1"/>
        <charset val="204"/>
      </rPr>
      <t xml:space="preserve">С - Цветаева С.Н. </t>
    </r>
    <r>
      <rPr>
        <sz val="11"/>
        <rFont val="Times New Roman"/>
        <family val="1"/>
        <charset val="204"/>
      </rPr>
      <t>(ВК, г.Москва),</t>
    </r>
    <r>
      <rPr>
        <b/>
        <sz val="11"/>
        <rFont val="Times New Roman"/>
        <family val="1"/>
        <charset val="204"/>
      </rPr>
      <t xml:space="preserve"> Е - Ашихмина Е.А. </t>
    </r>
    <r>
      <rPr>
        <sz val="11"/>
        <rFont val="Times New Roman"/>
        <family val="1"/>
        <charset val="204"/>
      </rPr>
      <t>(ВК, г.Москва).</t>
    </r>
  </si>
  <si>
    <r>
      <t>ФРОЛКИНА</t>
    </r>
    <r>
      <rPr>
        <sz val="10"/>
        <rFont val="Times New Roman"/>
        <family val="1"/>
        <charset val="204"/>
      </rPr>
      <t xml:space="preserve"> Софья, 2005</t>
    </r>
  </si>
  <si>
    <t>Мужчины и женщины (16 лет и старше), юниоры и юниорки (16-21 год), юноши и девушки (14-18 лет).</t>
  </si>
  <si>
    <r>
      <t>ПРЕДВАРИТЕЛЬНЫЙ ПРИЗ. ЮНОШИ</t>
    </r>
    <r>
      <rPr>
        <sz val="12"/>
        <rFont val="Times New Roman"/>
        <family val="1"/>
        <charset val="204"/>
      </rPr>
      <t xml:space="preserve"> (общий зачёт)</t>
    </r>
  </si>
  <si>
    <r>
      <rPr>
        <b/>
        <sz val="11"/>
        <rFont val="Times New Roman"/>
        <family val="1"/>
        <charset val="204"/>
      </rPr>
      <t xml:space="preserve">Судьи: С - Ашихмина Е.А. </t>
    </r>
    <r>
      <rPr>
        <sz val="11"/>
        <rFont val="Times New Roman"/>
        <family val="1"/>
        <charset val="204"/>
      </rPr>
      <t xml:space="preserve">(ВК, г.Москва), </t>
    </r>
    <r>
      <rPr>
        <b/>
        <sz val="11"/>
        <rFont val="Times New Roman"/>
        <family val="1"/>
        <charset val="204"/>
      </rPr>
      <t>Цветаева С.Н.</t>
    </r>
    <r>
      <rPr>
        <sz val="11"/>
        <rFont val="Times New Roman"/>
        <family val="1"/>
        <charset val="204"/>
      </rPr>
      <t xml:space="preserve"> (ВК, г.Москва), </t>
    </r>
    <r>
      <rPr>
        <b/>
        <sz val="11"/>
        <rFont val="Times New Roman"/>
        <family val="1"/>
        <charset val="204"/>
      </rPr>
      <t xml:space="preserve">С - Леппенен Г.Э. </t>
    </r>
    <r>
      <rPr>
        <sz val="11"/>
        <rFont val="Times New Roman"/>
        <family val="1"/>
        <charset val="204"/>
      </rPr>
      <t>(ВК, г.Москва).</t>
    </r>
  </si>
  <si>
    <r>
      <t xml:space="preserve">Судьи: Е -Ашихмина Е.А. </t>
    </r>
    <r>
      <rPr>
        <sz val="11"/>
        <rFont val="Times New Roman"/>
        <family val="1"/>
        <charset val="204"/>
      </rPr>
      <t>(ВК, г.Москва),</t>
    </r>
    <r>
      <rPr>
        <b/>
        <sz val="11"/>
        <rFont val="Times New Roman"/>
        <family val="1"/>
        <charset val="204"/>
      </rPr>
      <t xml:space="preserve"> Цветаева С.Н. </t>
    </r>
    <r>
      <rPr>
        <sz val="11"/>
        <rFont val="Times New Roman"/>
        <family val="1"/>
        <charset val="204"/>
      </rPr>
      <t>(ВК, г.Москва)</t>
    </r>
    <r>
      <rPr>
        <b/>
        <sz val="11"/>
        <rFont val="Times New Roman"/>
        <family val="1"/>
        <charset val="204"/>
      </rPr>
      <t xml:space="preserve">, С - Леппенен Г.Э. </t>
    </r>
    <r>
      <rPr>
        <sz val="11"/>
        <rFont val="Times New Roman"/>
        <family val="1"/>
        <charset val="204"/>
      </rPr>
      <t>(ВК, г.Москва.).</t>
    </r>
  </si>
  <si>
    <r>
      <t>ИЛЮШИНА</t>
    </r>
    <r>
      <rPr>
        <sz val="10"/>
        <rFont val="Times New Roman"/>
        <family val="1"/>
        <charset val="204"/>
      </rPr>
      <t xml:space="preserve"> Мария, 2008</t>
    </r>
  </si>
  <si>
    <r>
      <t>ТУРКАЛОВА</t>
    </r>
    <r>
      <rPr>
        <sz val="10"/>
        <rFont val="Times New Roman"/>
        <family val="1"/>
        <charset val="204"/>
      </rPr>
      <t xml:space="preserve"> Алиса, 2010</t>
    </r>
  </si>
  <si>
    <r>
      <rPr>
        <b/>
        <sz val="10"/>
        <rFont val="Times New Roman"/>
        <family val="1"/>
        <charset val="204"/>
      </rPr>
      <t xml:space="preserve">СЕМЁНОВА </t>
    </r>
    <r>
      <rPr>
        <sz val="10"/>
        <rFont val="Times New Roman"/>
        <family val="1"/>
        <charset val="204"/>
      </rPr>
      <t>Мария, 2009</t>
    </r>
  </si>
  <si>
    <r>
      <t>ДАРМИНОВ</t>
    </r>
    <r>
      <rPr>
        <sz val="10"/>
        <rFont val="Times New Roman"/>
        <family val="1"/>
        <charset val="204"/>
      </rPr>
      <t xml:space="preserve"> Екатерина, 2009</t>
    </r>
  </si>
  <si>
    <t>020673</t>
  </si>
  <si>
    <r>
      <t>ДЕБОРА-13</t>
    </r>
    <r>
      <rPr>
        <sz val="10"/>
        <color theme="1"/>
        <rFont val="Times New Roman"/>
        <family val="1"/>
        <charset val="204"/>
      </rPr>
      <t>, коб., т.-гнед., РВП, Барон, Рязанская обл.</t>
    </r>
  </si>
  <si>
    <r>
      <rPr>
        <b/>
        <sz val="11"/>
        <rFont val="Times New Roman"/>
        <family val="1"/>
        <charset val="204"/>
      </rPr>
      <t xml:space="preserve">Судьи: С - Ашихмина Е.А. </t>
    </r>
    <r>
      <rPr>
        <sz val="11"/>
        <rFont val="Times New Roman"/>
        <family val="1"/>
        <charset val="204"/>
      </rPr>
      <t xml:space="preserve">(ВК, г.Москва), </t>
    </r>
    <r>
      <rPr>
        <b/>
        <sz val="11"/>
        <rFont val="Times New Roman"/>
        <family val="1"/>
        <charset val="204"/>
      </rPr>
      <t>Цветаева С.Н.</t>
    </r>
    <r>
      <rPr>
        <sz val="11"/>
        <rFont val="Times New Roman"/>
        <family val="1"/>
        <charset val="204"/>
      </rPr>
      <t xml:space="preserve"> (ВК, г.Москва), </t>
    </r>
    <r>
      <rPr>
        <b/>
        <sz val="11"/>
        <rFont val="Times New Roman"/>
        <family val="1"/>
        <charset val="204"/>
      </rPr>
      <t>С - Леппенен Г.Э.</t>
    </r>
    <r>
      <rPr>
        <sz val="11"/>
        <rFont val="Times New Roman"/>
        <family val="1"/>
        <charset val="204"/>
      </rPr>
      <t xml:space="preserve"> (ВК, г.Москва).</t>
    </r>
  </si>
  <si>
    <t xml:space="preserve">  </t>
  </si>
  <si>
    <t>ЛИЧНЫЙ ПРИЗ. ЮНИОРЫ</t>
  </si>
  <si>
    <t>Выездка - на лошади 7 лет.</t>
  </si>
  <si>
    <t>Шинкаренко О.</t>
  </si>
  <si>
    <r>
      <t>КАРДИНАЛ-07</t>
    </r>
    <r>
      <rPr>
        <sz val="10"/>
        <rFont val="Times New Roman"/>
        <family val="1"/>
        <charset val="204"/>
      </rPr>
      <t>, мер., рыж., полукр., Конкорд, к/з им.Кирова</t>
    </r>
  </si>
  <si>
    <r>
      <t>ХАНТЕР-20</t>
    </r>
    <r>
      <rPr>
        <sz val="10"/>
        <rFont val="Times New Roman"/>
        <family val="1"/>
        <charset val="204"/>
      </rPr>
      <t>, жер., гнед., Карцево Хаммер, Россия</t>
    </r>
  </si>
  <si>
    <t>Журавкина В.</t>
  </si>
  <si>
    <t>СОГ ЦСКА, г.Москва</t>
  </si>
  <si>
    <t>3 юн.</t>
  </si>
  <si>
    <r>
      <t>ИНКИНА</t>
    </r>
    <r>
      <rPr>
        <sz val="10"/>
        <rFont val="Times New Roman"/>
        <family val="1"/>
        <charset val="204"/>
      </rPr>
      <t xml:space="preserve"> Владислава Алексеевна</t>
    </r>
  </si>
  <si>
    <r>
      <t>ИНКИНА</t>
    </r>
    <r>
      <rPr>
        <sz val="10"/>
        <rFont val="Times New Roman"/>
        <family val="1"/>
        <charset val="204"/>
      </rPr>
      <t xml:space="preserve"> Владислава</t>
    </r>
  </si>
  <si>
    <t>158904</t>
  </si>
  <si>
    <r>
      <t>КРЕПКИЙ ЗАРОК-17</t>
    </r>
    <r>
      <rPr>
        <sz val="10"/>
        <rFont val="Times New Roman"/>
        <family val="1"/>
        <charset val="204"/>
      </rPr>
      <t>, жер., гнед., голшт., Кавказ, Россия</t>
    </r>
  </si>
  <si>
    <t>024964</t>
  </si>
  <si>
    <t>Закусилова О</t>
  </si>
  <si>
    <t>на оформл.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</si>
</sst>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h:mm;@"/>
    <numFmt numFmtId="167" formatCode="#,##0_ ;[Red]\-#,##0\ "/>
  </numFmts>
  <fonts count="4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 Cyr"/>
      <family val="2"/>
    </font>
    <font>
      <b/>
      <sz val="9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2"/>
      <name val="Arial"/>
      <family val="2"/>
      <charset val="204"/>
    </font>
    <font>
      <i/>
      <sz val="11"/>
      <name val="Times New Roman"/>
      <family val="1"/>
      <charset val="204"/>
    </font>
    <font>
      <b/>
      <sz val="1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1">
    <xf numFmtId="0" fontId="0" fillId="0" borderId="0"/>
    <xf numFmtId="0" fontId="28" fillId="2" borderId="0" applyBorder="0" applyProtection="0"/>
    <xf numFmtId="0" fontId="5" fillId="0" borderId="0"/>
    <xf numFmtId="0" fontId="32" fillId="0" borderId="0"/>
    <xf numFmtId="0" fontId="32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23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0" fillId="0" borderId="0"/>
    <xf numFmtId="0" fontId="33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4" fillId="0" borderId="0"/>
    <xf numFmtId="0" fontId="25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32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7" fillId="0" borderId="0"/>
    <xf numFmtId="0" fontId="7" fillId="0" borderId="0"/>
    <xf numFmtId="0" fontId="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5" fillId="0" borderId="0"/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33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7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22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0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10" fillId="0" borderId="1">
      <alignment horizontal="center" vertical="center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2" fillId="0" borderId="0"/>
    <xf numFmtId="0" fontId="5" fillId="0" borderId="0"/>
    <xf numFmtId="0" fontId="2" fillId="0" borderId="0"/>
    <xf numFmtId="0" fontId="5" fillId="0" borderId="0"/>
    <xf numFmtId="0" fontId="1" fillId="0" borderId="0"/>
  </cellStyleXfs>
  <cellXfs count="480">
    <xf numFmtId="0" fontId="0" fillId="0" borderId="0" xfId="0"/>
    <xf numFmtId="0" fontId="5" fillId="0" borderId="0" xfId="31"/>
    <xf numFmtId="0" fontId="5" fillId="0" borderId="0" xfId="31" applyAlignment="1">
      <alignment wrapText="1"/>
    </xf>
    <xf numFmtId="0" fontId="8" fillId="0" borderId="0" xfId="31" applyFont="1" applyBorder="1" applyAlignment="1">
      <alignment horizontal="left"/>
    </xf>
    <xf numFmtId="0" fontId="5" fillId="0" borderId="0" xfId="31" applyBorder="1"/>
    <xf numFmtId="0" fontId="5" fillId="0" borderId="0" xfId="0" applyFont="1"/>
    <xf numFmtId="0" fontId="10" fillId="0" borderId="2" xfId="31" applyFont="1" applyBorder="1" applyAlignment="1">
      <alignment horizontal="center" vertical="center"/>
    </xf>
    <xf numFmtId="0" fontId="10" fillId="0" borderId="0" xfId="0" applyFont="1"/>
    <xf numFmtId="0" fontId="10" fillId="0" borderId="1" xfId="72" applyFont="1" applyFill="1" applyBorder="1" applyAlignment="1">
      <alignment horizontal="center" vertical="center" wrapText="1"/>
    </xf>
    <xf numFmtId="0" fontId="11" fillId="0" borderId="1" xfId="68" applyFont="1" applyFill="1" applyBorder="1" applyAlignment="1" applyProtection="1">
      <alignment vertical="center" wrapText="1"/>
      <protection locked="0"/>
    </xf>
    <xf numFmtId="0" fontId="10" fillId="0" borderId="1" xfId="68" applyFont="1" applyFill="1" applyBorder="1" applyAlignment="1" applyProtection="1">
      <alignment horizontal="center" vertical="center" wrapText="1"/>
      <protection locked="0"/>
    </xf>
    <xf numFmtId="49" fontId="16" fillId="0" borderId="1" xfId="3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10" fillId="0" borderId="1" xfId="3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31" applyFont="1" applyAlignment="1"/>
    <xf numFmtId="0" fontId="15" fillId="0" borderId="0" xfId="31" applyFont="1" applyAlignment="1">
      <alignment wrapText="1"/>
    </xf>
    <xf numFmtId="0" fontId="15" fillId="0" borderId="0" xfId="31" applyFont="1" applyBorder="1" applyAlignment="1">
      <alignment horizontal="left"/>
    </xf>
    <xf numFmtId="0" fontId="14" fillId="0" borderId="0" xfId="31" applyFont="1" applyAlignment="1">
      <alignment horizontal="left"/>
    </xf>
    <xf numFmtId="0" fontId="14" fillId="0" borderId="0" xfId="0" applyFont="1" applyAlignment="1"/>
    <xf numFmtId="0" fontId="8" fillId="0" borderId="0" xfId="0" applyFont="1" applyAlignment="1"/>
    <xf numFmtId="0" fontId="15" fillId="0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10" fillId="0" borderId="0" xfId="0" applyFont="1" applyAlignment="1"/>
    <xf numFmtId="0" fontId="15" fillId="0" borderId="0" xfId="0" applyFont="1" applyFill="1" applyBorder="1" applyAlignment="1">
      <alignment horizontal="left"/>
    </xf>
    <xf numFmtId="0" fontId="0" fillId="0" borderId="0" xfId="0" applyAlignment="1"/>
    <xf numFmtId="0" fontId="14" fillId="0" borderId="0" xfId="31" applyFont="1" applyAlignment="1"/>
    <xf numFmtId="0" fontId="8" fillId="0" borderId="0" xfId="31" applyFont="1" applyAlignment="1"/>
    <xf numFmtId="0" fontId="14" fillId="0" borderId="1" xfId="31" applyFont="1" applyBorder="1" applyAlignment="1">
      <alignment horizontal="center" vertical="center" textRotation="90"/>
    </xf>
    <xf numFmtId="0" fontId="14" fillId="0" borderId="1" xfId="31" applyFont="1" applyBorder="1" applyAlignment="1">
      <alignment horizontal="center" vertical="center"/>
    </xf>
    <xf numFmtId="0" fontId="10" fillId="0" borderId="1" xfId="31" applyNumberFormat="1" applyFont="1" applyBorder="1" applyAlignment="1">
      <alignment horizontal="center" vertical="center"/>
    </xf>
    <xf numFmtId="165" fontId="10" fillId="0" borderId="1" xfId="31" applyNumberFormat="1" applyFont="1" applyBorder="1" applyAlignment="1">
      <alignment horizontal="center" vertical="center"/>
    </xf>
    <xf numFmtId="165" fontId="11" fillId="0" borderId="1" xfId="31" applyNumberFormat="1" applyFont="1" applyBorder="1" applyAlignment="1">
      <alignment horizontal="center" vertical="center"/>
    </xf>
    <xf numFmtId="49" fontId="16" fillId="0" borderId="1" xfId="8" applyNumberFormat="1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/>
    </xf>
    <xf numFmtId="0" fontId="10" fillId="0" borderId="0" xfId="31" applyFont="1" applyBorder="1" applyAlignment="1">
      <alignment horizontal="center" vertical="center"/>
    </xf>
    <xf numFmtId="165" fontId="10" fillId="0" borderId="0" xfId="31" applyNumberFormat="1" applyFont="1" applyBorder="1" applyAlignment="1">
      <alignment horizontal="center" vertical="center"/>
    </xf>
    <xf numFmtId="165" fontId="11" fillId="0" borderId="0" xfId="31" applyNumberFormat="1" applyFont="1" applyBorder="1" applyAlignment="1">
      <alignment horizontal="center" vertical="center"/>
    </xf>
    <xf numFmtId="0" fontId="5" fillId="0" borderId="0" xfId="31" applyAlignment="1"/>
    <xf numFmtId="0" fontId="6" fillId="0" borderId="0" xfId="31" applyFont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9" fontId="10" fillId="0" borderId="1" xfId="72" applyNumberFormat="1" applyFont="1" applyFill="1" applyBorder="1" applyAlignment="1">
      <alignment horizontal="center" vertical="center" wrapText="1"/>
    </xf>
    <xf numFmtId="49" fontId="16" fillId="0" borderId="1" xfId="68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79" applyFont="1" applyFill="1" applyBorder="1" applyAlignment="1">
      <alignment horizontal="left" vertical="center" wrapText="1"/>
    </xf>
    <xf numFmtId="49" fontId="16" fillId="0" borderId="1" xfId="30" applyNumberFormat="1" applyFont="1" applyFill="1" applyBorder="1" applyAlignment="1">
      <alignment horizontal="center" vertical="center" wrapText="1"/>
    </xf>
    <xf numFmtId="0" fontId="11" fillId="0" borderId="1" xfId="70" applyFont="1" applyFill="1" applyBorder="1" applyAlignment="1" applyProtection="1">
      <alignment vertical="center" wrapText="1"/>
      <protection locked="0"/>
    </xf>
    <xf numFmtId="0" fontId="11" fillId="0" borderId="1" xfId="65" applyFont="1" applyFill="1" applyBorder="1" applyAlignment="1">
      <alignment horizontal="left" vertical="center" wrapText="1"/>
    </xf>
    <xf numFmtId="0" fontId="10" fillId="0" borderId="1" xfId="79" applyFont="1" applyFill="1" applyBorder="1" applyAlignment="1">
      <alignment horizontal="center" vertical="center"/>
    </xf>
    <xf numFmtId="0" fontId="11" fillId="0" borderId="1" xfId="80" applyFont="1" applyFill="1" applyBorder="1" applyAlignment="1">
      <alignment horizontal="left" vertical="center" wrapText="1"/>
    </xf>
    <xf numFmtId="49" fontId="10" fillId="0" borderId="1" xfId="79" applyNumberFormat="1" applyFont="1" applyFill="1" applyBorder="1" applyAlignment="1">
      <alignment horizontal="center" vertical="center" wrapText="1"/>
    </xf>
    <xf numFmtId="0" fontId="10" fillId="0" borderId="1" xfId="66" applyFont="1" applyFill="1" applyBorder="1" applyAlignment="1">
      <alignment horizontal="center" vertical="center" wrapText="1"/>
    </xf>
    <xf numFmtId="0" fontId="16" fillId="0" borderId="1" xfId="79" applyFont="1" applyFill="1" applyBorder="1" applyAlignment="1">
      <alignment horizontal="center" vertical="center" wrapText="1"/>
    </xf>
    <xf numFmtId="0" fontId="11" fillId="0" borderId="1" xfId="75" applyFont="1" applyFill="1" applyBorder="1" applyAlignment="1">
      <alignment horizontal="left" vertical="center" wrapText="1"/>
    </xf>
    <xf numFmtId="0" fontId="16" fillId="0" borderId="1" xfId="76" applyFont="1" applyFill="1" applyBorder="1" applyAlignment="1">
      <alignment horizontal="center" vertical="center" wrapText="1"/>
    </xf>
    <xf numFmtId="0" fontId="10" fillId="0" borderId="1" xfId="79" applyFont="1" applyFill="1" applyBorder="1" applyAlignment="1">
      <alignment horizontal="center" vertical="center" wrapText="1"/>
    </xf>
    <xf numFmtId="0" fontId="11" fillId="0" borderId="1" xfId="73" applyFont="1" applyFill="1" applyBorder="1" applyAlignment="1">
      <alignment horizontal="left" vertical="center" wrapText="1"/>
    </xf>
    <xf numFmtId="49" fontId="16" fillId="0" borderId="2" xfId="76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left" vertical="center" wrapText="1"/>
    </xf>
    <xf numFmtId="164" fontId="10" fillId="0" borderId="1" xfId="31" applyNumberFormat="1" applyFont="1" applyBorder="1" applyAlignment="1">
      <alignment horizontal="center" vertical="center"/>
    </xf>
    <xf numFmtId="0" fontId="10" fillId="0" borderId="2" xfId="19" applyFont="1" applyFill="1" applyBorder="1" applyAlignment="1" applyProtection="1">
      <alignment horizontal="center" vertical="center" wrapText="1"/>
      <protection locked="0"/>
    </xf>
    <xf numFmtId="0" fontId="10" fillId="0" borderId="1" xfId="62" applyFont="1" applyFill="1" applyBorder="1" applyAlignment="1">
      <alignment horizontal="center" vertical="center" wrapText="1"/>
    </xf>
    <xf numFmtId="0" fontId="11" fillId="0" borderId="1" xfId="78" applyFont="1" applyFill="1" applyBorder="1" applyAlignment="1">
      <alignment horizontal="left" vertical="center" wrapText="1"/>
    </xf>
    <xf numFmtId="49" fontId="16" fillId="0" borderId="1" xfId="65" applyNumberFormat="1" applyFont="1" applyFill="1" applyBorder="1" applyAlignment="1">
      <alignment horizontal="center" vertical="center" wrapText="1"/>
    </xf>
    <xf numFmtId="49" fontId="16" fillId="0" borderId="1" xfId="72" applyNumberFormat="1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center" vertical="center" wrapText="1"/>
    </xf>
    <xf numFmtId="49" fontId="16" fillId="0" borderId="1" xfId="62" applyNumberFormat="1" applyFont="1" applyFill="1" applyBorder="1" applyAlignment="1">
      <alignment horizontal="center" vertical="center" wrapText="1"/>
    </xf>
    <xf numFmtId="49" fontId="16" fillId="0" borderId="2" xfId="8" applyNumberFormat="1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/>
    </xf>
    <xf numFmtId="0" fontId="10" fillId="0" borderId="2" xfId="79" applyFont="1" applyFill="1" applyBorder="1" applyAlignment="1">
      <alignment horizontal="center" vertical="center" wrapText="1"/>
    </xf>
    <xf numFmtId="49" fontId="16" fillId="0" borderId="1" xfId="79" applyNumberFormat="1" applyFont="1" applyFill="1" applyBorder="1" applyAlignment="1">
      <alignment horizontal="center" vertical="center"/>
    </xf>
    <xf numFmtId="49" fontId="16" fillId="0" borderId="2" xfId="66" applyNumberFormat="1" applyFont="1" applyFill="1" applyBorder="1" applyAlignment="1">
      <alignment horizontal="center" vertical="center" wrapText="1"/>
    </xf>
    <xf numFmtId="0" fontId="11" fillId="0" borderId="2" xfId="62" applyFont="1" applyFill="1" applyBorder="1" applyAlignment="1">
      <alignment horizontal="left" vertical="center" wrapText="1"/>
    </xf>
    <xf numFmtId="0" fontId="16" fillId="0" borderId="1" xfId="77" applyFont="1" applyFill="1" applyBorder="1" applyAlignment="1">
      <alignment horizontal="center" vertical="center" wrapText="1"/>
    </xf>
    <xf numFmtId="167" fontId="10" fillId="0" borderId="1" xfId="78" applyNumberFormat="1" applyFont="1" applyFill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 wrapText="1"/>
    </xf>
    <xf numFmtId="49" fontId="16" fillId="0" borderId="1" xfId="75" applyNumberFormat="1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4" xfId="31" applyFont="1" applyBorder="1" applyAlignment="1">
      <alignment horizontal="center" vertical="center" textRotation="90"/>
    </xf>
    <xf numFmtId="0" fontId="14" fillId="0" borderId="4" xfId="31" applyFont="1" applyBorder="1" applyAlignment="1">
      <alignment horizontal="center" vertical="center"/>
    </xf>
    <xf numFmtId="0" fontId="10" fillId="0" borderId="1" xfId="43" applyFont="1" applyFill="1" applyBorder="1" applyAlignment="1">
      <alignment horizontal="center" vertical="center"/>
    </xf>
    <xf numFmtId="0" fontId="17" fillId="0" borderId="1" xfId="4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49" fontId="16" fillId="0" borderId="0" xfId="66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64" fontId="10" fillId="0" borderId="0" xfId="31" applyNumberFormat="1" applyFont="1" applyBorder="1" applyAlignment="1">
      <alignment horizontal="center" vertical="center"/>
    </xf>
    <xf numFmtId="0" fontId="17" fillId="0" borderId="0" xfId="43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31" applyFont="1" applyFill="1" applyAlignment="1">
      <alignment wrapText="1"/>
    </xf>
    <xf numFmtId="0" fontId="15" fillId="0" borderId="0" xfId="31" applyFont="1" applyFill="1" applyBorder="1" applyAlignment="1">
      <alignment horizontal="left"/>
    </xf>
    <xf numFmtId="0" fontId="14" fillId="0" borderId="0" xfId="31" applyFont="1" applyFill="1" applyAlignment="1">
      <alignment horizontal="left"/>
    </xf>
    <xf numFmtId="0" fontId="10" fillId="0" borderId="0" xfId="0" applyFont="1" applyAlignment="1">
      <alignment vertical="top"/>
    </xf>
    <xf numFmtId="0" fontId="0" fillId="0" borderId="0" xfId="0" applyFill="1"/>
    <xf numFmtId="0" fontId="14" fillId="0" borderId="0" xfId="0" applyFont="1" applyFill="1" applyAlignment="1"/>
    <xf numFmtId="0" fontId="15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/>
    <xf numFmtId="0" fontId="1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8"/>
    <xf numFmtId="0" fontId="5" fillId="0" borderId="5" xfId="8" applyBorder="1" applyAlignment="1"/>
    <xf numFmtId="164" fontId="10" fillId="0" borderId="1" xfId="8" applyNumberFormat="1" applyFont="1" applyFill="1" applyBorder="1" applyAlignment="1">
      <alignment horizontal="center" vertical="center"/>
    </xf>
    <xf numFmtId="1" fontId="10" fillId="0" borderId="1" xfId="8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1" fillId="0" borderId="1" xfId="67" applyFont="1" applyFill="1" applyBorder="1" applyAlignment="1">
      <alignment horizontal="left" vertical="center" wrapText="1"/>
    </xf>
    <xf numFmtId="0" fontId="11" fillId="0" borderId="1" xfId="72" applyFont="1" applyFill="1" applyBorder="1" applyAlignment="1">
      <alignment horizontal="left" vertical="center" wrapText="1"/>
    </xf>
    <xf numFmtId="0" fontId="11" fillId="0" borderId="1" xfId="64" applyFont="1" applyFill="1" applyBorder="1" applyAlignment="1">
      <alignment horizontal="left" vertical="center" wrapText="1"/>
    </xf>
    <xf numFmtId="0" fontId="11" fillId="0" borderId="1" xfId="63" applyFont="1" applyFill="1" applyBorder="1" applyAlignment="1">
      <alignment horizontal="left" vertical="center" wrapText="1"/>
    </xf>
    <xf numFmtId="0" fontId="14" fillId="0" borderId="1" xfId="8" applyFont="1" applyBorder="1" applyAlignment="1">
      <alignment horizontal="center" vertical="center"/>
    </xf>
    <xf numFmtId="0" fontId="27" fillId="0" borderId="1" xfId="31" applyFont="1" applyBorder="1" applyAlignment="1">
      <alignment horizontal="center" vertical="center" wrapText="1"/>
    </xf>
    <xf numFmtId="0" fontId="27" fillId="0" borderId="1" xfId="31" applyFont="1" applyBorder="1" applyAlignment="1">
      <alignment horizontal="center" vertical="center"/>
    </xf>
    <xf numFmtId="0" fontId="11" fillId="0" borderId="1" xfId="74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0" fontId="11" fillId="0" borderId="1" xfId="19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1" fillId="0" borderId="1" xfId="32" applyFont="1" applyFill="1" applyBorder="1" applyAlignment="1">
      <alignment horizontal="left" vertical="center" wrapText="1"/>
    </xf>
    <xf numFmtId="0" fontId="11" fillId="0" borderId="1" xfId="1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0" applyFont="1" applyFill="1" applyBorder="1" applyAlignment="1" applyProtection="1">
      <alignment horizontal="center" vertical="center" wrapText="1"/>
      <protection locked="0"/>
    </xf>
    <xf numFmtId="49" fontId="16" fillId="0" borderId="1" xfId="66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5" fillId="0" borderId="0" xfId="5"/>
    <xf numFmtId="0" fontId="15" fillId="0" borderId="0" xfId="70" applyFont="1" applyFill="1" applyAlignment="1" applyProtection="1">
      <protection locked="0"/>
    </xf>
    <xf numFmtId="0" fontId="15" fillId="0" borderId="0" xfId="70" applyFont="1" applyFill="1" applyAlignment="1" applyProtection="1">
      <alignment wrapText="1"/>
      <protection locked="0"/>
    </xf>
    <xf numFmtId="0" fontId="30" fillId="0" borderId="0" xfId="70" applyFont="1" applyFill="1" applyAlignment="1" applyProtection="1">
      <alignment wrapText="1"/>
      <protection locked="0"/>
    </xf>
    <xf numFmtId="0" fontId="15" fillId="0" borderId="0" xfId="70" applyFont="1" applyFill="1" applyAlignment="1" applyProtection="1">
      <alignment shrinkToFit="1"/>
      <protection locked="0"/>
    </xf>
    <xf numFmtId="0" fontId="30" fillId="0" borderId="0" xfId="70" applyFont="1" applyFill="1" applyAlignment="1" applyProtection="1">
      <alignment shrinkToFit="1"/>
      <protection locked="0"/>
    </xf>
    <xf numFmtId="0" fontId="30" fillId="0" borderId="0" xfId="70" applyFont="1" applyFill="1" applyAlignment="1" applyProtection="1">
      <protection locked="0"/>
    </xf>
    <xf numFmtId="0" fontId="15" fillId="0" borderId="0" xfId="70" applyFont="1" applyFill="1" applyAlignment="1" applyProtection="1">
      <alignment horizontal="right"/>
      <protection locked="0"/>
    </xf>
    <xf numFmtId="0" fontId="12" fillId="0" borderId="1" xfId="70" applyFont="1" applyFill="1" applyBorder="1" applyAlignment="1" applyProtection="1">
      <alignment horizontal="center" vertical="center"/>
      <protection locked="0"/>
    </xf>
    <xf numFmtId="166" fontId="13" fillId="0" borderId="1" xfId="70" applyNumberFormat="1" applyFont="1" applyFill="1" applyBorder="1" applyAlignment="1" applyProtection="1">
      <alignment horizontal="center" vertical="center"/>
      <protection locked="0"/>
    </xf>
    <xf numFmtId="166" fontId="13" fillId="0" borderId="3" xfId="70" applyNumberFormat="1" applyFont="1" applyFill="1" applyBorder="1" applyAlignment="1" applyProtection="1">
      <alignment horizontal="center" vertical="center"/>
      <protection locked="0"/>
    </xf>
    <xf numFmtId="0" fontId="5" fillId="0" borderId="0" xfId="5" applyFill="1"/>
    <xf numFmtId="14" fontId="34" fillId="0" borderId="1" xfId="0" applyNumberFormat="1" applyFont="1" applyFill="1" applyBorder="1" applyAlignment="1">
      <alignment horizontal="center" vertical="center"/>
    </xf>
    <xf numFmtId="14" fontId="10" fillId="0" borderId="1" xfId="71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3" xfId="8" applyFont="1" applyFill="1" applyBorder="1" applyAlignment="1">
      <alignment horizontal="center" vertical="center"/>
    </xf>
    <xf numFmtId="0" fontId="5" fillId="0" borderId="0" xfId="8" applyFont="1" applyFill="1"/>
    <xf numFmtId="165" fontId="11" fillId="0" borderId="1" xfId="31" applyNumberFormat="1" applyFont="1" applyFill="1" applyBorder="1" applyAlignment="1">
      <alignment horizontal="center" vertical="center"/>
    </xf>
    <xf numFmtId="164" fontId="10" fillId="0" borderId="1" xfId="31" applyNumberFormat="1" applyFont="1" applyFill="1" applyBorder="1" applyAlignment="1">
      <alignment horizontal="center" vertical="center"/>
    </xf>
    <xf numFmtId="165" fontId="10" fillId="0" borderId="1" xfId="31" applyNumberFormat="1" applyFont="1" applyFill="1" applyBorder="1" applyAlignment="1">
      <alignment horizontal="center" vertical="center"/>
    </xf>
    <xf numFmtId="0" fontId="10" fillId="0" borderId="1" xfId="3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31" applyFont="1" applyFill="1" applyAlignment="1"/>
    <xf numFmtId="0" fontId="10" fillId="0" borderId="1" xfId="71" applyFont="1" applyFill="1" applyBorder="1" applyAlignment="1" applyProtection="1">
      <alignment horizontal="center" vertical="center"/>
      <protection locked="0"/>
    </xf>
    <xf numFmtId="0" fontId="11" fillId="0" borderId="1" xfId="69" applyFont="1" applyFill="1" applyBorder="1" applyAlignment="1" applyProtection="1">
      <alignment horizontal="left" vertical="center" wrapText="1"/>
      <protection locked="0"/>
    </xf>
    <xf numFmtId="49" fontId="16" fillId="0" borderId="1" xfId="6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77" applyFont="1" applyFill="1" applyBorder="1" applyAlignment="1">
      <alignment horizontal="left" vertical="center" wrapText="1"/>
    </xf>
    <xf numFmtId="49" fontId="35" fillId="3" borderId="1" xfId="0" applyNumberFormat="1" applyFont="1" applyFill="1" applyBorder="1" applyAlignment="1">
      <alignment horizontal="center" vertical="center"/>
    </xf>
    <xf numFmtId="0" fontId="34" fillId="0" borderId="1" xfId="55" applyFont="1" applyFill="1" applyBorder="1" applyAlignment="1">
      <alignment horizontal="center" vertical="center"/>
    </xf>
    <xf numFmtId="49" fontId="35" fillId="0" borderId="1" xfId="55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11" fillId="0" borderId="1" xfId="86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11" fillId="0" borderId="1" xfId="11" applyFont="1" applyFill="1" applyBorder="1" applyAlignment="1">
      <alignment horizontal="left" vertical="center" wrapText="1"/>
    </xf>
    <xf numFmtId="49" fontId="16" fillId="3" borderId="1" xfId="69" applyNumberFormat="1" applyFont="1" applyFill="1" applyBorder="1" applyAlignment="1" applyProtection="1">
      <alignment horizontal="center" vertical="center" wrapText="1"/>
      <protection locked="0"/>
    </xf>
    <xf numFmtId="49" fontId="35" fillId="0" borderId="1" xfId="76" applyNumberFormat="1" applyFont="1" applyFill="1" applyBorder="1" applyAlignment="1">
      <alignment horizontal="center" vertical="center" wrapText="1"/>
    </xf>
    <xf numFmtId="0" fontId="13" fillId="0" borderId="1" xfId="70" applyFont="1" applyFill="1" applyBorder="1" applyAlignment="1" applyProtection="1">
      <alignment horizontal="center" vertical="center"/>
      <protection locked="0"/>
    </xf>
    <xf numFmtId="166" fontId="13" fillId="0" borderId="0" xfId="70" applyNumberFormat="1" applyFont="1" applyFill="1" applyBorder="1" applyAlignment="1" applyProtection="1">
      <alignment horizontal="center" vertical="center"/>
      <protection locked="0"/>
    </xf>
    <xf numFmtId="0" fontId="10" fillId="0" borderId="0" xfId="10" applyFont="1" applyFill="1" applyBorder="1" applyAlignment="1">
      <alignment horizontal="center" vertical="center" wrapText="1"/>
    </xf>
    <xf numFmtId="0" fontId="11" fillId="0" borderId="0" xfId="11" applyFont="1" applyFill="1" applyBorder="1" applyAlignment="1">
      <alignment horizontal="left" vertical="center" wrapText="1"/>
    </xf>
    <xf numFmtId="49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0" fillId="0" borderId="0" xfId="63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 wrapText="1"/>
    </xf>
    <xf numFmtId="49" fontId="16" fillId="0" borderId="0" xfId="69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49" fontId="35" fillId="4" borderId="1" xfId="0" applyNumberFormat="1" applyFont="1" applyFill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40" applyFont="1" applyFill="1" applyBorder="1" applyAlignment="1">
      <alignment horizontal="left" vertical="center" wrapText="1"/>
    </xf>
    <xf numFmtId="0" fontId="11" fillId="3" borderId="1" xfId="64" applyFont="1" applyFill="1" applyBorder="1" applyAlignment="1">
      <alignment horizontal="left" vertical="center" wrapText="1"/>
    </xf>
    <xf numFmtId="0" fontId="11" fillId="3" borderId="1" xfId="75" applyFont="1" applyFill="1" applyBorder="1" applyAlignment="1">
      <alignment horizontal="left" vertical="center" wrapText="1"/>
    </xf>
    <xf numFmtId="49" fontId="35" fillId="7" borderId="1" xfId="0" applyNumberFormat="1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49" fontId="10" fillId="7" borderId="1" xfId="72" applyNumberFormat="1" applyFont="1" applyFill="1" applyBorder="1" applyAlignment="1">
      <alignment horizontal="center" vertical="center" wrapText="1"/>
    </xf>
    <xf numFmtId="0" fontId="11" fillId="5" borderId="1" xfId="32" applyFont="1" applyFill="1" applyBorder="1" applyAlignment="1">
      <alignment horizontal="left" vertical="center" wrapText="1"/>
    </xf>
    <xf numFmtId="0" fontId="11" fillId="6" borderId="1" xfId="63" applyFont="1" applyFill="1" applyBorder="1" applyAlignment="1">
      <alignment horizontal="left" vertical="center" wrapText="1"/>
    </xf>
    <xf numFmtId="0" fontId="35" fillId="0" borderId="1" xfId="55" applyFont="1" applyFill="1" applyBorder="1" applyAlignment="1">
      <alignment horizontal="center" vertical="center"/>
    </xf>
    <xf numFmtId="0" fontId="34" fillId="0" borderId="1" xfId="55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49" fontId="35" fillId="3" borderId="1" xfId="55" applyNumberFormat="1" applyFont="1" applyFill="1" applyBorder="1" applyAlignment="1">
      <alignment horizontal="center" vertical="center"/>
    </xf>
    <xf numFmtId="0" fontId="34" fillId="4" borderId="1" xfId="55" applyFont="1" applyFill="1" applyBorder="1" applyAlignment="1">
      <alignment horizontal="center" vertical="center"/>
    </xf>
    <xf numFmtId="49" fontId="16" fillId="0" borderId="1" xfId="40" applyNumberFormat="1" applyFont="1" applyFill="1" applyBorder="1" applyAlignment="1">
      <alignment horizontal="center" vertical="center" wrapText="1"/>
    </xf>
    <xf numFmtId="0" fontId="11" fillId="9" borderId="1" xfId="19" applyFont="1" applyFill="1" applyBorder="1" applyAlignment="1" applyProtection="1">
      <alignment horizontal="left" vertical="center" wrapText="1"/>
      <protection locked="0"/>
    </xf>
    <xf numFmtId="0" fontId="11" fillId="9" borderId="1" xfId="77" applyFont="1" applyFill="1" applyBorder="1" applyAlignment="1">
      <alignment horizontal="left" vertical="center" wrapText="1"/>
    </xf>
    <xf numFmtId="0" fontId="11" fillId="10" borderId="1" xfId="69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67" applyFont="1" applyFill="1" applyBorder="1" applyAlignment="1">
      <alignment horizontal="left" vertical="center" wrapText="1"/>
    </xf>
    <xf numFmtId="0" fontId="11" fillId="10" borderId="1" xfId="74" applyFont="1" applyFill="1" applyBorder="1" applyAlignment="1">
      <alignment horizontal="left" vertical="center" wrapText="1"/>
    </xf>
    <xf numFmtId="0" fontId="16" fillId="0" borderId="1" xfId="63" applyFont="1" applyFill="1" applyBorder="1" applyAlignment="1">
      <alignment horizontal="center" vertical="center" wrapText="1"/>
    </xf>
    <xf numFmtId="0" fontId="11" fillId="8" borderId="1" xfId="75" applyFont="1" applyFill="1" applyBorder="1" applyAlignment="1">
      <alignment horizontal="left" vertical="center" wrapText="1"/>
    </xf>
    <xf numFmtId="0" fontId="11" fillId="8" borderId="1" xfId="63" applyFont="1" applyFill="1" applyBorder="1" applyAlignment="1">
      <alignment horizontal="left" vertical="center" wrapText="1"/>
    </xf>
    <xf numFmtId="0" fontId="11" fillId="11" borderId="1" xfId="75" applyFont="1" applyFill="1" applyBorder="1" applyAlignment="1">
      <alignment horizontal="left" vertical="center" wrapText="1"/>
    </xf>
    <xf numFmtId="0" fontId="11" fillId="12" borderId="1" xfId="0" applyFont="1" applyFill="1" applyBorder="1" applyAlignment="1">
      <alignment horizontal="left" vertical="center" wrapText="1"/>
    </xf>
    <xf numFmtId="49" fontId="35" fillId="4" borderId="1" xfId="0" applyNumberFormat="1" applyFont="1" applyFill="1" applyBorder="1" applyAlignment="1">
      <alignment horizontal="center" vertical="center" wrapText="1"/>
    </xf>
    <xf numFmtId="0" fontId="11" fillId="12" borderId="1" xfId="72" applyFont="1" applyFill="1" applyBorder="1" applyAlignment="1">
      <alignment horizontal="left" vertical="center" wrapText="1"/>
    </xf>
    <xf numFmtId="0" fontId="11" fillId="13" borderId="1" xfId="86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center" vertical="center"/>
    </xf>
    <xf numFmtId="49" fontId="35" fillId="3" borderId="1" xfId="76" applyNumberFormat="1" applyFont="1" applyFill="1" applyBorder="1" applyAlignment="1">
      <alignment horizontal="center" vertical="center" wrapText="1"/>
    </xf>
    <xf numFmtId="0" fontId="35" fillId="0" borderId="7" xfId="55" applyFont="1" applyFill="1" applyBorder="1" applyAlignment="1">
      <alignment horizontal="center" vertical="center"/>
    </xf>
    <xf numFmtId="0" fontId="16" fillId="0" borderId="7" xfId="63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 wrapText="1"/>
    </xf>
    <xf numFmtId="0" fontId="11" fillId="15" borderId="1" xfId="10" applyFont="1" applyFill="1" applyBorder="1" applyAlignment="1">
      <alignment horizontal="left" vertical="center" wrapText="1"/>
    </xf>
    <xf numFmtId="0" fontId="11" fillId="9" borderId="3" xfId="19" applyFont="1" applyFill="1" applyBorder="1" applyAlignment="1" applyProtection="1">
      <alignment horizontal="left" vertical="center" wrapText="1"/>
      <protection locked="0"/>
    </xf>
    <xf numFmtId="0" fontId="11" fillId="0" borderId="3" xfId="77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5" fillId="0" borderId="1" xfId="5" applyFill="1" applyBorder="1"/>
    <xf numFmtId="0" fontId="11" fillId="0" borderId="3" xfId="19" applyFont="1" applyFill="1" applyBorder="1" applyAlignment="1" applyProtection="1">
      <alignment horizontal="left" vertical="center" wrapText="1"/>
      <protection locked="0"/>
    </xf>
    <xf numFmtId="0" fontId="10" fillId="0" borderId="0" xfId="31" applyFont="1" applyFill="1" applyBorder="1" applyAlignment="1">
      <alignment horizontal="center" vertical="center"/>
    </xf>
    <xf numFmtId="0" fontId="10" fillId="0" borderId="0" xfId="0" applyFont="1" applyFill="1" applyAlignment="1"/>
    <xf numFmtId="0" fontId="5" fillId="0" borderId="5" xfId="8" applyFill="1" applyBorder="1" applyAlignment="1"/>
    <xf numFmtId="0" fontId="5" fillId="0" borderId="0" xfId="8" applyFill="1"/>
    <xf numFmtId="0" fontId="11" fillId="16" borderId="1" xfId="74" applyFont="1" applyFill="1" applyBorder="1" applyAlignment="1">
      <alignment horizontal="left" vertical="center" wrapText="1"/>
    </xf>
    <xf numFmtId="49" fontId="35" fillId="16" borderId="1" xfId="0" applyNumberFormat="1" applyFont="1" applyFill="1" applyBorder="1" applyAlignment="1">
      <alignment horizontal="center" vertical="center"/>
    </xf>
    <xf numFmtId="0" fontId="34" fillId="16" borderId="1" xfId="0" applyFont="1" applyFill="1" applyBorder="1" applyAlignment="1">
      <alignment horizontal="center" vertical="center"/>
    </xf>
    <xf numFmtId="0" fontId="11" fillId="16" borderId="1" xfId="75" applyFont="1" applyFill="1" applyBorder="1" applyAlignment="1">
      <alignment horizontal="left" vertical="center" wrapText="1"/>
    </xf>
    <xf numFmtId="49" fontId="16" fillId="16" borderId="1" xfId="75" applyNumberFormat="1" applyFont="1" applyFill="1" applyBorder="1" applyAlignment="1">
      <alignment horizontal="center" vertical="center" wrapText="1"/>
    </xf>
    <xf numFmtId="0" fontId="16" fillId="16" borderId="1" xfId="63" applyFont="1" applyFill="1" applyBorder="1" applyAlignment="1">
      <alignment horizontal="center" vertical="center" wrapText="1"/>
    </xf>
    <xf numFmtId="0" fontId="34" fillId="16" borderId="1" xfId="0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10" fillId="0" borderId="1" xfId="8" applyNumberFormat="1" applyFont="1" applyBorder="1" applyAlignment="1">
      <alignment horizontal="center" vertical="center"/>
    </xf>
    <xf numFmtId="165" fontId="11" fillId="0" borderId="1" xfId="8" applyNumberFormat="1" applyFont="1" applyBorder="1" applyAlignment="1">
      <alignment horizontal="center" vertical="center"/>
    </xf>
    <xf numFmtId="0" fontId="14" fillId="0" borderId="0" xfId="8" applyFont="1" applyAlignment="1">
      <alignment vertical="top"/>
    </xf>
    <xf numFmtId="0" fontId="5" fillId="0" borderId="0" xfId="8" applyAlignment="1">
      <alignment vertical="top"/>
    </xf>
    <xf numFmtId="0" fontId="8" fillId="0" borderId="0" xfId="8" applyFont="1" applyAlignment="1">
      <alignment vertical="top"/>
    </xf>
    <xf numFmtId="165" fontId="11" fillId="16" borderId="1" xfId="31" applyNumberFormat="1" applyFont="1" applyFill="1" applyBorder="1" applyAlignment="1">
      <alignment horizontal="center" vertical="center"/>
    </xf>
    <xf numFmtId="164" fontId="10" fillId="16" borderId="1" xfId="8" applyNumberFormat="1" applyFont="1" applyFill="1" applyBorder="1" applyAlignment="1">
      <alignment horizontal="center" vertical="center"/>
    </xf>
    <xf numFmtId="164" fontId="10" fillId="16" borderId="3" xfId="8" applyNumberFormat="1" applyFont="1" applyFill="1" applyBorder="1" applyAlignment="1">
      <alignment horizontal="center" vertical="center"/>
    </xf>
    <xf numFmtId="165" fontId="11" fillId="16" borderId="3" xfId="31" applyNumberFormat="1" applyFont="1" applyFill="1" applyBorder="1" applyAlignment="1">
      <alignment horizontal="center" vertical="center"/>
    </xf>
    <xf numFmtId="0" fontId="17" fillId="16" borderId="3" xfId="43" applyFont="1" applyFill="1" applyBorder="1" applyAlignment="1">
      <alignment horizontal="center" vertical="center"/>
    </xf>
    <xf numFmtId="1" fontId="10" fillId="16" borderId="3" xfId="8" applyNumberFormat="1" applyFont="1" applyFill="1" applyBorder="1" applyAlignment="1">
      <alignment horizontal="center" vertical="center"/>
    </xf>
    <xf numFmtId="0" fontId="11" fillId="0" borderId="1" xfId="92" applyFont="1" applyFill="1" applyBorder="1" applyAlignment="1">
      <alignment horizontal="left" vertical="center" wrapText="1"/>
    </xf>
    <xf numFmtId="49" fontId="35" fillId="0" borderId="1" xfId="54" applyNumberFormat="1" applyFont="1" applyFill="1" applyBorder="1" applyAlignment="1">
      <alignment horizontal="center" vertical="center"/>
    </xf>
    <xf numFmtId="0" fontId="35" fillId="0" borderId="1" xfId="54" applyFont="1" applyFill="1" applyBorder="1" applyAlignment="1">
      <alignment horizontal="center" vertical="center"/>
    </xf>
    <xf numFmtId="0" fontId="11" fillId="0" borderId="1" xfId="93" applyFont="1" applyFill="1" applyBorder="1" applyAlignment="1" applyProtection="1">
      <alignment horizontal="left" vertical="center" wrapText="1"/>
      <protection locked="0"/>
    </xf>
    <xf numFmtId="0" fontId="11" fillId="0" borderId="1" xfId="71" applyFont="1" applyFill="1" applyBorder="1" applyAlignment="1" applyProtection="1">
      <alignment vertical="center" wrapText="1"/>
      <protection locked="0"/>
    </xf>
    <xf numFmtId="49" fontId="29" fillId="0" borderId="1" xfId="5" applyNumberFormat="1" applyFont="1" applyFill="1" applyBorder="1" applyAlignment="1">
      <alignment horizontal="center" vertical="center"/>
    </xf>
    <xf numFmtId="49" fontId="10" fillId="0" borderId="1" xfId="75" applyNumberFormat="1" applyFont="1" applyFill="1" applyBorder="1" applyAlignment="1">
      <alignment horizontal="center" vertical="center" wrapText="1"/>
    </xf>
    <xf numFmtId="0" fontId="34" fillId="0" borderId="1" xfId="85" applyFont="1" applyFill="1" applyBorder="1" applyAlignment="1">
      <alignment horizontal="center" vertical="center"/>
    </xf>
    <xf numFmtId="0" fontId="10" fillId="0" borderId="6" xfId="43" applyFont="1" applyFill="1" applyBorder="1" applyAlignment="1">
      <alignment horizontal="center" vertical="center"/>
    </xf>
    <xf numFmtId="0" fontId="15" fillId="0" borderId="5" xfId="8" applyFont="1" applyBorder="1" applyAlignment="1"/>
    <xf numFmtId="0" fontId="15" fillId="0" borderId="5" xfId="8" applyFont="1" applyFill="1" applyBorder="1" applyAlignment="1"/>
    <xf numFmtId="0" fontId="10" fillId="0" borderId="0" xfId="8" applyFont="1" applyFill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5" fillId="0" borderId="0" xfId="8" applyAlignment="1"/>
    <xf numFmtId="0" fontId="14" fillId="0" borderId="1" xfId="31" applyFont="1" applyBorder="1" applyAlignment="1">
      <alignment horizontal="center" vertical="center" textRotation="90" wrapText="1"/>
    </xf>
    <xf numFmtId="0" fontId="14" fillId="0" borderId="0" xfId="8" applyFont="1" applyFill="1" applyAlignment="1">
      <alignment vertical="top"/>
    </xf>
    <xf numFmtId="0" fontId="15" fillId="0" borderId="0" xfId="8" applyFont="1" applyFill="1" applyBorder="1" applyAlignment="1">
      <alignment horizontal="left" vertical="top"/>
    </xf>
    <xf numFmtId="0" fontId="5" fillId="0" borderId="0" xfId="8" applyFill="1" applyAlignment="1">
      <alignment vertical="top"/>
    </xf>
    <xf numFmtId="0" fontId="15" fillId="0" borderId="0" xfId="8" applyFont="1" applyFill="1" applyAlignment="1">
      <alignment vertical="top"/>
    </xf>
    <xf numFmtId="0" fontId="15" fillId="0" borderId="0" xfId="8" applyFont="1" applyFill="1" applyAlignment="1">
      <alignment horizontal="left" vertical="top"/>
    </xf>
    <xf numFmtId="0" fontId="10" fillId="0" borderId="0" xfId="8" applyFont="1" applyAlignment="1"/>
    <xf numFmtId="0" fontId="10" fillId="0" borderId="0" xfId="8" applyFont="1" applyFill="1" applyAlignment="1"/>
    <xf numFmtId="0" fontId="15" fillId="0" borderId="0" xfId="8" applyFont="1" applyFill="1" applyBorder="1" applyAlignment="1">
      <alignment horizontal="left"/>
    </xf>
    <xf numFmtId="0" fontId="15" fillId="0" borderId="0" xfId="8" applyFont="1" applyFill="1" applyAlignment="1"/>
    <xf numFmtId="0" fontId="14" fillId="0" borderId="0" xfId="8" applyFont="1" applyFill="1" applyAlignment="1"/>
    <xf numFmtId="0" fontId="15" fillId="0" borderId="0" xfId="8" applyFont="1" applyFill="1" applyAlignment="1">
      <alignment horizontal="left"/>
    </xf>
    <xf numFmtId="0" fontId="34" fillId="0" borderId="1" xfId="191" applyFont="1" applyFill="1" applyBorder="1" applyAlignment="1">
      <alignment horizontal="center" vertical="center"/>
    </xf>
    <xf numFmtId="49" fontId="35" fillId="0" borderId="1" xfId="191" applyNumberFormat="1" applyFont="1" applyFill="1" applyBorder="1" applyAlignment="1">
      <alignment horizontal="center" vertical="center"/>
    </xf>
    <xf numFmtId="0" fontId="36" fillId="0" borderId="1" xfId="191" applyFont="1" applyFill="1" applyBorder="1" applyAlignment="1">
      <alignment horizontal="left" vertical="center" wrapText="1"/>
    </xf>
    <xf numFmtId="0" fontId="35" fillId="0" borderId="7" xfId="191" applyFont="1" applyFill="1" applyBorder="1" applyAlignment="1">
      <alignment horizontal="center" vertical="center"/>
    </xf>
    <xf numFmtId="0" fontId="10" fillId="0" borderId="1" xfId="191" applyFont="1" applyFill="1" applyBorder="1" applyAlignment="1">
      <alignment vertical="center" wrapText="1"/>
    </xf>
    <xf numFmtId="0" fontId="11" fillId="0" borderId="1" xfId="66" applyFont="1" applyFill="1" applyBorder="1" applyAlignment="1">
      <alignment horizontal="left" vertical="center" wrapText="1"/>
    </xf>
    <xf numFmtId="0" fontId="36" fillId="0" borderId="1" xfId="11" applyFont="1" applyFill="1" applyBorder="1" applyAlignment="1" applyProtection="1">
      <alignment horizontal="left" vertical="center" wrapText="1"/>
      <protection locked="0"/>
    </xf>
    <xf numFmtId="0" fontId="10" fillId="0" borderId="1" xfId="197" applyFont="1" applyFill="1" applyBorder="1" applyAlignment="1" applyProtection="1">
      <alignment horizontal="center" vertical="center"/>
      <protection locked="0"/>
    </xf>
    <xf numFmtId="0" fontId="36" fillId="0" borderId="1" xfId="11" applyFont="1" applyFill="1" applyBorder="1" applyAlignment="1">
      <alignment horizontal="left" vertical="center" wrapText="1"/>
    </xf>
    <xf numFmtId="49" fontId="35" fillId="0" borderId="1" xfId="7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76" applyFont="1" applyFill="1" applyBorder="1" applyAlignment="1">
      <alignment horizontal="left" vertical="center" wrapText="1"/>
    </xf>
    <xf numFmtId="49" fontId="11" fillId="0" borderId="1" xfId="32" applyNumberFormat="1" applyFont="1" applyFill="1" applyBorder="1" applyAlignment="1">
      <alignment horizontal="left" vertical="center" wrapText="1"/>
    </xf>
    <xf numFmtId="0" fontId="40" fillId="0" borderId="1" xfId="63" applyFont="1" applyFill="1" applyBorder="1" applyAlignment="1">
      <alignment horizontal="left" vertical="center" wrapText="1"/>
    </xf>
    <xf numFmtId="0" fontId="10" fillId="0" borderId="1" xfId="79" applyFont="1" applyFill="1" applyBorder="1" applyAlignment="1">
      <alignment horizontal="left" vertical="center" wrapText="1"/>
    </xf>
    <xf numFmtId="49" fontId="16" fillId="0" borderId="1" xfId="14" applyNumberFormat="1" applyFont="1" applyFill="1" applyBorder="1" applyAlignment="1">
      <alignment horizontal="center" vertical="center"/>
    </xf>
    <xf numFmtId="49" fontId="10" fillId="0" borderId="1" xfId="65" applyNumberFormat="1" applyFont="1" applyFill="1" applyBorder="1" applyAlignment="1">
      <alignment horizontal="center" vertical="center" wrapText="1"/>
    </xf>
    <xf numFmtId="0" fontId="11" fillId="0" borderId="25" xfId="79" applyFont="1" applyFill="1" applyBorder="1" applyAlignment="1">
      <alignment horizontal="left" vertical="center" wrapText="1"/>
    </xf>
    <xf numFmtId="14" fontId="10" fillId="0" borderId="25" xfId="71" applyNumberFormat="1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>
      <alignment horizontal="center" vertical="center"/>
    </xf>
    <xf numFmtId="0" fontId="11" fillId="0" borderId="25" xfId="64" applyFont="1" applyFill="1" applyBorder="1" applyAlignment="1">
      <alignment horizontal="left" vertical="center" wrapText="1"/>
    </xf>
    <xf numFmtId="14" fontId="34" fillId="0" borderId="25" xfId="0" applyNumberFormat="1" applyFont="1" applyFill="1" applyBorder="1" applyAlignment="1">
      <alignment horizontal="center" vertical="center"/>
    </xf>
    <xf numFmtId="0" fontId="11" fillId="0" borderId="25" xfId="72" applyFont="1" applyFill="1" applyBorder="1" applyAlignment="1">
      <alignment horizontal="left" vertical="center" wrapText="1"/>
    </xf>
    <xf numFmtId="0" fontId="11" fillId="0" borderId="25" xfId="63" applyFont="1" applyFill="1" applyBorder="1" applyAlignment="1">
      <alignment horizontal="left" vertical="center" wrapText="1"/>
    </xf>
    <xf numFmtId="49" fontId="34" fillId="0" borderId="25" xfId="0" applyNumberFormat="1" applyFont="1" applyFill="1" applyBorder="1" applyAlignment="1">
      <alignment horizontal="center" vertical="center"/>
    </xf>
    <xf numFmtId="0" fontId="11" fillId="0" borderId="25" xfId="8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/>
    </xf>
    <xf numFmtId="0" fontId="11" fillId="0" borderId="25" xfId="65" applyFont="1" applyFill="1" applyBorder="1" applyAlignment="1">
      <alignment horizontal="left" vertical="center" wrapText="1"/>
    </xf>
    <xf numFmtId="0" fontId="34" fillId="0" borderId="25" xfId="191" applyFont="1" applyFill="1" applyBorder="1" applyAlignment="1">
      <alignment horizontal="center" vertical="center"/>
    </xf>
    <xf numFmtId="0" fontId="10" fillId="0" borderId="1" xfId="197" applyFont="1" applyFill="1" applyBorder="1" applyAlignment="1" applyProtection="1">
      <alignment horizontal="left" vertical="center"/>
      <protection locked="0"/>
    </xf>
    <xf numFmtId="49" fontId="16" fillId="0" borderId="1" xfId="197" applyNumberFormat="1" applyFont="1" applyFill="1" applyBorder="1" applyAlignment="1" applyProtection="1">
      <alignment horizontal="center" vertical="center"/>
      <protection locked="0"/>
    </xf>
    <xf numFmtId="49" fontId="35" fillId="0" borderId="25" xfId="0" applyNumberFormat="1" applyFont="1" applyFill="1" applyBorder="1" applyAlignment="1">
      <alignment horizontal="center" vertical="center" wrapText="1"/>
    </xf>
    <xf numFmtId="0" fontId="34" fillId="0" borderId="25" xfId="85" applyFont="1" applyFill="1" applyBorder="1" applyAlignment="1">
      <alignment horizontal="center" vertical="center"/>
    </xf>
    <xf numFmtId="0" fontId="11" fillId="0" borderId="25" xfId="75" applyFont="1" applyFill="1" applyBorder="1" applyAlignment="1">
      <alignment horizontal="left" vertical="center" wrapText="1"/>
    </xf>
    <xf numFmtId="49" fontId="35" fillId="0" borderId="25" xfId="191" applyNumberFormat="1" applyFont="1" applyFill="1" applyBorder="1" applyAlignment="1">
      <alignment horizontal="center" vertical="center"/>
    </xf>
    <xf numFmtId="49" fontId="35" fillId="0" borderId="25" xfId="192" applyNumberFormat="1" applyFont="1" applyFill="1" applyBorder="1" applyAlignment="1">
      <alignment horizontal="center" vertical="center"/>
    </xf>
    <xf numFmtId="49" fontId="35" fillId="0" borderId="25" xfId="71" applyNumberFormat="1" applyFont="1" applyFill="1" applyBorder="1" applyAlignment="1" applyProtection="1">
      <alignment horizontal="center" vertical="center" wrapText="1"/>
      <protection locked="0"/>
    </xf>
    <xf numFmtId="0" fontId="35" fillId="0" borderId="25" xfId="19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36" fillId="0" borderId="25" xfId="11" applyFont="1" applyFill="1" applyBorder="1" applyAlignment="1">
      <alignment horizontal="left" vertical="center" wrapText="1"/>
    </xf>
    <xf numFmtId="0" fontId="6" fillId="0" borderId="0" xfId="8" applyFont="1" applyAlignment="1">
      <alignment horizontal="center" vertical="center"/>
    </xf>
    <xf numFmtId="0" fontId="41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15" fillId="0" borderId="0" xfId="8" applyFont="1" applyAlignment="1">
      <alignment vertical="center"/>
    </xf>
    <xf numFmtId="0" fontId="42" fillId="0" borderId="0" xfId="8" applyFont="1" applyFill="1" applyAlignment="1"/>
    <xf numFmtId="0" fontId="42" fillId="0" borderId="0" xfId="8" applyFont="1" applyFill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8" fillId="0" borderId="0" xfId="8" applyFont="1" applyAlignment="1">
      <alignment horizontal="center"/>
    </xf>
    <xf numFmtId="0" fontId="6" fillId="0" borderId="0" xfId="8" applyFont="1" applyAlignment="1">
      <alignment vertical="top"/>
    </xf>
    <xf numFmtId="164" fontId="11" fillId="0" borderId="1" xfId="8" applyNumberFormat="1" applyFont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 textRotation="90"/>
    </xf>
    <xf numFmtId="0" fontId="12" fillId="0" borderId="0" xfId="8" applyFont="1" applyFill="1" applyBorder="1" applyAlignment="1">
      <alignment horizontal="center" vertical="center"/>
    </xf>
    <xf numFmtId="0" fontId="12" fillId="0" borderId="0" xfId="8" applyFont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top"/>
    </xf>
    <xf numFmtId="0" fontId="10" fillId="0" borderId="0" xfId="8" applyFont="1" applyAlignment="1">
      <alignment vertical="top"/>
    </xf>
    <xf numFmtId="2" fontId="6" fillId="0" borderId="0" xfId="8" applyNumberFormat="1" applyFont="1" applyAlignment="1">
      <alignment vertical="top"/>
    </xf>
    <xf numFmtId="0" fontId="13" fillId="0" borderId="0" xfId="8" applyFont="1" applyFill="1" applyBorder="1" applyAlignment="1">
      <alignment horizontal="center"/>
    </xf>
    <xf numFmtId="0" fontId="6" fillId="0" borderId="0" xfId="8" applyFont="1" applyAlignment="1"/>
    <xf numFmtId="2" fontId="6" fillId="0" borderId="0" xfId="8" applyNumberFormat="1" applyFont="1" applyAlignment="1"/>
    <xf numFmtId="0" fontId="13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1" fontId="10" fillId="0" borderId="0" xfId="8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2" fillId="0" borderId="0" xfId="8" applyFont="1" applyBorder="1" applyAlignment="1">
      <alignment vertical="center"/>
    </xf>
    <xf numFmtId="0" fontId="6" fillId="0" borderId="0" xfId="8" applyFont="1" applyAlignment="1">
      <alignment vertical="center"/>
    </xf>
    <xf numFmtId="2" fontId="6" fillId="0" borderId="0" xfId="8" applyNumberFormat="1" applyFont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1" fontId="6" fillId="0" borderId="0" xfId="8" applyNumberFormat="1" applyFont="1" applyFill="1" applyBorder="1" applyAlignment="1">
      <alignment horizontal="left" vertical="center"/>
    </xf>
    <xf numFmtId="0" fontId="6" fillId="0" borderId="0" xfId="8" applyFont="1" applyBorder="1" applyAlignment="1">
      <alignment horizontal="right" vertical="center"/>
    </xf>
    <xf numFmtId="0" fontId="6" fillId="0" borderId="0" xfId="8" applyFont="1" applyAlignment="1">
      <alignment horizontal="right" vertical="center"/>
    </xf>
    <xf numFmtId="2" fontId="6" fillId="0" borderId="0" xfId="8" applyNumberFormat="1" applyFont="1" applyAlignment="1">
      <alignment horizontal="right" vertical="center"/>
    </xf>
    <xf numFmtId="0" fontId="43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2" fontId="6" fillId="0" borderId="0" xfId="8" applyNumberFormat="1" applyFont="1" applyBorder="1" applyAlignment="1">
      <alignment horizontal="right" vertical="center"/>
    </xf>
    <xf numFmtId="1" fontId="6" fillId="0" borderId="0" xfId="8" applyNumberFormat="1" applyFont="1" applyBorder="1" applyAlignment="1">
      <alignment horizontal="right" vertical="center"/>
    </xf>
    <xf numFmtId="0" fontId="43" fillId="0" borderId="0" xfId="8" applyFont="1" applyFill="1" applyAlignment="1">
      <alignment horizontal="center" vertical="center"/>
    </xf>
    <xf numFmtId="0" fontId="6" fillId="0" borderId="0" xfId="8" applyFont="1" applyFill="1" applyAlignment="1">
      <alignment vertical="center"/>
    </xf>
    <xf numFmtId="0" fontId="6" fillId="0" borderId="0" xfId="8" applyFont="1" applyFill="1" applyAlignment="1">
      <alignment horizontal="center" vertical="center"/>
    </xf>
    <xf numFmtId="1" fontId="6" fillId="0" borderId="0" xfId="8" applyNumberFormat="1" applyFont="1" applyAlignment="1">
      <alignment horizontal="right" vertical="center"/>
    </xf>
    <xf numFmtId="0" fontId="10" fillId="0" borderId="1" xfId="69" applyFont="1" applyFill="1" applyBorder="1" applyAlignment="1" applyProtection="1">
      <alignment horizontal="center" vertical="center" wrapText="1"/>
      <protection locked="0"/>
    </xf>
    <xf numFmtId="0" fontId="11" fillId="0" borderId="25" xfId="76" applyFont="1" applyFill="1" applyBorder="1" applyAlignment="1">
      <alignment horizontal="left" vertical="center" wrapText="1"/>
    </xf>
    <xf numFmtId="0" fontId="11" fillId="0" borderId="25" xfId="10" applyFont="1" applyFill="1" applyBorder="1" applyAlignment="1" applyProtection="1">
      <alignment horizontal="left" vertical="center" wrapText="1"/>
      <protection locked="0"/>
    </xf>
    <xf numFmtId="0" fontId="36" fillId="0" borderId="25" xfId="191" applyFont="1" applyFill="1" applyBorder="1" applyAlignment="1">
      <alignment horizontal="left" vertical="center" wrapText="1"/>
    </xf>
    <xf numFmtId="0" fontId="35" fillId="0" borderId="1" xfId="0" quotePrefix="1" applyFont="1" applyFill="1" applyBorder="1" applyAlignment="1">
      <alignment horizontal="center" vertical="center"/>
    </xf>
    <xf numFmtId="0" fontId="11" fillId="0" borderId="25" xfId="19" applyFont="1" applyFill="1" applyBorder="1" applyAlignment="1" applyProtection="1">
      <alignment horizontal="left" vertical="center" wrapText="1"/>
      <protection locked="0"/>
    </xf>
    <xf numFmtId="0" fontId="11" fillId="0" borderId="2" xfId="72" applyFont="1" applyFill="1" applyBorder="1" applyAlignment="1">
      <alignment horizontal="left" vertical="center" wrapText="1"/>
    </xf>
    <xf numFmtId="49" fontId="35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12" fillId="0" borderId="7" xfId="70" applyFont="1" applyFill="1" applyBorder="1" applyAlignment="1" applyProtection="1">
      <alignment horizontal="center" vertical="center"/>
      <protection locked="0"/>
    </xf>
    <xf numFmtId="0" fontId="12" fillId="0" borderId="9" xfId="70" applyFont="1" applyFill="1" applyBorder="1" applyAlignment="1" applyProtection="1">
      <alignment horizontal="center" vertical="center"/>
      <protection locked="0"/>
    </xf>
    <xf numFmtId="0" fontId="12" fillId="0" borderId="10" xfId="70" applyFont="1" applyFill="1" applyBorder="1" applyAlignment="1" applyProtection="1">
      <alignment horizontal="center" vertical="center"/>
      <protection locked="0"/>
    </xf>
    <xf numFmtId="0" fontId="13" fillId="0" borderId="7" xfId="70" applyFont="1" applyFill="1" applyBorder="1" applyAlignment="1" applyProtection="1">
      <alignment horizontal="center" vertical="center"/>
      <protection locked="0"/>
    </xf>
    <xf numFmtId="0" fontId="13" fillId="0" borderId="9" xfId="70" applyFont="1" applyFill="1" applyBorder="1" applyAlignment="1" applyProtection="1">
      <alignment horizontal="center" vertical="center"/>
      <protection locked="0"/>
    </xf>
    <xf numFmtId="0" fontId="13" fillId="0" borderId="10" xfId="70" applyFont="1" applyFill="1" applyBorder="1" applyAlignment="1" applyProtection="1">
      <alignment horizontal="center" vertical="center"/>
      <protection locked="0"/>
    </xf>
    <xf numFmtId="0" fontId="39" fillId="0" borderId="0" xfId="70" applyFont="1" applyFill="1" applyAlignment="1" applyProtection="1">
      <alignment horizontal="center" vertical="center" wrapText="1"/>
      <protection locked="0"/>
    </xf>
    <xf numFmtId="0" fontId="12" fillId="0" borderId="0" xfId="70" applyFont="1" applyFill="1" applyAlignment="1" applyProtection="1">
      <alignment horizontal="center" vertical="center" wrapText="1"/>
      <protection locked="0"/>
    </xf>
    <xf numFmtId="0" fontId="37" fillId="0" borderId="0" xfId="70" applyFont="1" applyFill="1" applyAlignment="1" applyProtection="1">
      <alignment horizontal="center" vertical="center"/>
      <protection locked="0"/>
    </xf>
    <xf numFmtId="0" fontId="15" fillId="0" borderId="1" xfId="70" applyFont="1" applyFill="1" applyBorder="1" applyAlignment="1" applyProtection="1">
      <alignment horizontal="center" vertical="center" wrapText="1"/>
      <protection locked="0"/>
    </xf>
    <xf numFmtId="0" fontId="15" fillId="0" borderId="8" xfId="70" applyFont="1" applyFill="1" applyBorder="1" applyAlignment="1" applyProtection="1">
      <alignment horizontal="center" vertical="center" wrapText="1"/>
      <protection locked="0"/>
    </xf>
    <xf numFmtId="0" fontId="15" fillId="0" borderId="3" xfId="70" applyFont="1" applyFill="1" applyBorder="1" applyAlignment="1" applyProtection="1">
      <alignment horizontal="center" vertical="center" wrapText="1"/>
      <protection locked="0"/>
    </xf>
    <xf numFmtId="0" fontId="15" fillId="0" borderId="1" xfId="70" applyFont="1" applyFill="1" applyBorder="1" applyAlignment="1" applyProtection="1">
      <alignment horizontal="center" vertical="center" textRotation="90" wrapText="1"/>
      <protection locked="0"/>
    </xf>
    <xf numFmtId="0" fontId="31" fillId="0" borderId="7" xfId="43" applyFont="1" applyFill="1" applyBorder="1" applyAlignment="1">
      <alignment horizontal="center" vertical="center"/>
    </xf>
    <xf numFmtId="0" fontId="31" fillId="0" borderId="9" xfId="43" applyFont="1" applyFill="1" applyBorder="1" applyAlignment="1">
      <alignment horizontal="center" vertical="center"/>
    </xf>
    <xf numFmtId="0" fontId="31" fillId="0" borderId="10" xfId="43" applyFont="1" applyFill="1" applyBorder="1" applyAlignment="1">
      <alignment horizontal="center" vertical="center"/>
    </xf>
    <xf numFmtId="0" fontId="31" fillId="0" borderId="26" xfId="43" applyFont="1" applyFill="1" applyBorder="1" applyAlignment="1">
      <alignment horizontal="center" vertical="center"/>
    </xf>
    <xf numFmtId="0" fontId="31" fillId="0" borderId="27" xfId="43" applyFont="1" applyFill="1" applyBorder="1" applyAlignment="1">
      <alignment horizontal="center" vertical="center"/>
    </xf>
    <xf numFmtId="0" fontId="31" fillId="0" borderId="24" xfId="43" applyFont="1" applyFill="1" applyBorder="1" applyAlignment="1">
      <alignment horizontal="center" vertical="center"/>
    </xf>
    <xf numFmtId="0" fontId="15" fillId="0" borderId="15" xfId="31" applyFont="1" applyBorder="1" applyAlignment="1">
      <alignment horizontal="center" vertical="center" wrapText="1"/>
    </xf>
    <xf numFmtId="0" fontId="15" fillId="0" borderId="16" xfId="31" applyFont="1" applyBorder="1" applyAlignment="1">
      <alignment horizontal="center" vertical="center" wrapText="1"/>
    </xf>
    <xf numFmtId="0" fontId="15" fillId="0" borderId="17" xfId="31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textRotation="90" wrapText="1"/>
    </xf>
    <xf numFmtId="0" fontId="21" fillId="0" borderId="8" xfId="8" applyFont="1" applyBorder="1" applyAlignment="1">
      <alignment horizontal="center" vertical="center" textRotation="90" wrapText="1"/>
    </xf>
    <xf numFmtId="0" fontId="21" fillId="0" borderId="3" xfId="8" applyFont="1" applyBorder="1" applyAlignment="1">
      <alignment horizontal="center" vertical="center" textRotation="90" wrapText="1"/>
    </xf>
    <xf numFmtId="0" fontId="15" fillId="0" borderId="20" xfId="31" applyFont="1" applyBorder="1" applyAlignment="1">
      <alignment horizontal="center" vertical="center" textRotation="90" wrapText="1"/>
    </xf>
    <xf numFmtId="0" fontId="15" fillId="0" borderId="21" xfId="31" applyFont="1" applyBorder="1" applyAlignment="1">
      <alignment horizontal="center" vertical="center" textRotation="90" wrapText="1"/>
    </xf>
    <xf numFmtId="0" fontId="15" fillId="0" borderId="8" xfId="8" applyFont="1" applyBorder="1" applyAlignment="1">
      <alignment horizontal="center" vertical="center" wrapText="1"/>
    </xf>
    <xf numFmtId="0" fontId="15" fillId="0" borderId="3" xfId="8" applyFont="1" applyBorder="1" applyAlignment="1">
      <alignment horizontal="center" vertical="center" wrapText="1"/>
    </xf>
    <xf numFmtId="0" fontId="15" fillId="0" borderId="18" xfId="8" applyFont="1" applyFill="1" applyBorder="1" applyAlignment="1">
      <alignment horizontal="center" vertical="center" textRotation="90" wrapText="1"/>
    </xf>
    <xf numFmtId="0" fontId="15" fillId="0" borderId="19" xfId="8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/>
    <xf numFmtId="0" fontId="15" fillId="0" borderId="13" xfId="31" applyFont="1" applyFill="1" applyBorder="1" applyAlignment="1">
      <alignment horizontal="center" vertical="center" wrapText="1"/>
    </xf>
    <xf numFmtId="0" fontId="15" fillId="0" borderId="14" xfId="3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15" fillId="0" borderId="11" xfId="31" applyFont="1" applyBorder="1" applyAlignment="1">
      <alignment horizontal="center" vertical="center" textRotation="90" wrapText="1"/>
    </xf>
    <xf numFmtId="0" fontId="15" fillId="0" borderId="12" xfId="31" applyFont="1" applyBorder="1" applyAlignment="1">
      <alignment horizontal="center" vertical="center" textRotation="90" wrapText="1"/>
    </xf>
    <xf numFmtId="0" fontId="15" fillId="0" borderId="8" xfId="71" applyFont="1" applyFill="1" applyBorder="1" applyAlignment="1" applyProtection="1">
      <alignment horizontal="center" vertical="center" wrapText="1"/>
      <protection locked="0"/>
    </xf>
    <xf numFmtId="0" fontId="15" fillId="0" borderId="3" xfId="71" applyFont="1" applyFill="1" applyBorder="1" applyAlignment="1" applyProtection="1">
      <alignment horizontal="center" vertical="center" wrapText="1"/>
      <protection locked="0"/>
    </xf>
    <xf numFmtId="0" fontId="15" fillId="0" borderId="11" xfId="31" applyFont="1" applyFill="1" applyBorder="1" applyAlignment="1">
      <alignment horizontal="center" vertical="center" wrapText="1"/>
    </xf>
    <xf numFmtId="0" fontId="15" fillId="0" borderId="12" xfId="3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2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31" applyFont="1" applyBorder="1" applyAlignment="1">
      <alignment horizontal="center" vertical="center" wrapText="1"/>
    </xf>
    <xf numFmtId="0" fontId="8" fillId="0" borderId="1" xfId="0" applyFont="1" applyBorder="1" applyAlignment="1"/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0" xfId="31" applyFont="1" applyBorder="1" applyAlignment="1">
      <alignment horizontal="center" vertical="center"/>
    </xf>
    <xf numFmtId="0" fontId="13" fillId="0" borderId="0" xfId="3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5" xfId="31" applyFont="1" applyBorder="1" applyAlignment="1">
      <alignment horizontal="right"/>
    </xf>
    <xf numFmtId="0" fontId="15" fillId="0" borderId="1" xfId="31" applyFont="1" applyBorder="1" applyAlignment="1">
      <alignment horizontal="center" vertical="center" textRotation="90" wrapText="1"/>
    </xf>
    <xf numFmtId="0" fontId="15" fillId="0" borderId="1" xfId="71" applyFont="1" applyFill="1" applyBorder="1" applyAlignment="1" applyProtection="1">
      <alignment horizontal="center" vertical="center" textRotation="90" wrapText="1"/>
      <protection locked="0"/>
    </xf>
    <xf numFmtId="0" fontId="15" fillId="0" borderId="1" xfId="8" applyFont="1" applyBorder="1" applyAlignment="1">
      <alignment horizontal="center" vertical="center" textRotation="90" wrapText="1"/>
    </xf>
    <xf numFmtId="0" fontId="15" fillId="0" borderId="1" xfId="8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4" fillId="0" borderId="1" xfId="0" applyFont="1" applyBorder="1"/>
    <xf numFmtId="0" fontId="31" fillId="0" borderId="0" xfId="0" applyFont="1" applyFill="1" applyAlignment="1">
      <alignment horizontal="center" vertical="center"/>
    </xf>
    <xf numFmtId="0" fontId="15" fillId="0" borderId="11" xfId="31" applyFont="1" applyFill="1" applyBorder="1" applyAlignment="1">
      <alignment horizontal="center" vertical="center" textRotation="90" wrapText="1"/>
    </xf>
    <xf numFmtId="0" fontId="15" fillId="0" borderId="12" xfId="31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5" fillId="0" borderId="1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textRotation="90" wrapText="1"/>
    </xf>
    <xf numFmtId="0" fontId="31" fillId="0" borderId="0" xfId="0" applyFont="1" applyAlignment="1">
      <alignment horizontal="center" vertical="center"/>
    </xf>
    <xf numFmtId="0" fontId="8" fillId="0" borderId="1" xfId="8" applyFont="1" applyBorder="1" applyAlignment="1"/>
    <xf numFmtId="0" fontId="14" fillId="0" borderId="1" xfId="8" applyFont="1" applyBorder="1"/>
    <xf numFmtId="0" fontId="15" fillId="0" borderId="5" xfId="8" applyFont="1" applyFill="1" applyBorder="1" applyAlignment="1">
      <alignment horizontal="left"/>
    </xf>
    <xf numFmtId="0" fontId="15" fillId="0" borderId="5" xfId="8" applyFont="1" applyBorder="1" applyAlignment="1">
      <alignment horizontal="right"/>
    </xf>
    <xf numFmtId="0" fontId="15" fillId="0" borderId="5" xfId="8" applyFont="1" applyBorder="1" applyAlignment="1">
      <alignment horizontal="left"/>
    </xf>
    <xf numFmtId="0" fontId="12" fillId="0" borderId="0" xfId="8" applyFont="1" applyAlignment="1">
      <alignment horizontal="center" vertical="center"/>
    </xf>
    <xf numFmtId="0" fontId="38" fillId="0" borderId="0" xfId="8" applyFont="1" applyAlignment="1">
      <alignment horizontal="center" vertical="center"/>
    </xf>
    <xf numFmtId="0" fontId="31" fillId="0" borderId="0" xfId="8" applyFont="1" applyBorder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right"/>
    </xf>
    <xf numFmtId="0" fontId="15" fillId="0" borderId="8" xfId="8" applyFont="1" applyBorder="1" applyAlignment="1">
      <alignment horizontal="center" vertical="center" textRotation="90" wrapText="1"/>
    </xf>
    <xf numFmtId="0" fontId="15" fillId="0" borderId="8" xfId="8" applyFont="1" applyFill="1" applyBorder="1" applyAlignment="1">
      <alignment horizontal="center" vertical="center" wrapText="1"/>
    </xf>
    <xf numFmtId="0" fontId="11" fillId="0" borderId="8" xfId="91" applyFont="1" applyFill="1" applyBorder="1" applyAlignment="1">
      <alignment horizontal="center" vertical="center" textRotation="90" wrapText="1"/>
    </xf>
    <xf numFmtId="0" fontId="11" fillId="0" borderId="3" xfId="91" applyFont="1" applyFill="1" applyBorder="1" applyAlignment="1">
      <alignment horizontal="center" vertical="center" textRotation="90" wrapText="1"/>
    </xf>
    <xf numFmtId="0" fontId="15" fillId="0" borderId="23" xfId="8" applyFont="1" applyFill="1" applyBorder="1" applyAlignment="1">
      <alignment horizontal="center" vertical="center" wrapText="1"/>
    </xf>
    <xf numFmtId="0" fontId="15" fillId="0" borderId="22" xfId="8" applyFont="1" applyFill="1" applyBorder="1" applyAlignment="1">
      <alignment horizontal="center" vertical="center" wrapText="1"/>
    </xf>
    <xf numFmtId="0" fontId="15" fillId="0" borderId="22" xfId="8" applyFont="1" applyBorder="1" applyAlignment="1">
      <alignment horizontal="center" vertical="center" wrapText="1"/>
    </xf>
    <xf numFmtId="0" fontId="15" fillId="0" borderId="2" xfId="31" applyFont="1" applyBorder="1" applyAlignment="1">
      <alignment horizontal="center" vertical="center" textRotation="90" wrapText="1"/>
    </xf>
    <xf numFmtId="0" fontId="11" fillId="0" borderId="8" xfId="91" applyFont="1" applyBorder="1" applyAlignment="1">
      <alignment horizontal="center" vertical="center" textRotation="90" wrapText="1"/>
    </xf>
    <xf numFmtId="0" fontId="11" fillId="0" borderId="3" xfId="91" applyFont="1" applyBorder="1" applyAlignment="1">
      <alignment horizontal="center" vertical="center" textRotation="90" wrapText="1"/>
    </xf>
    <xf numFmtId="0" fontId="13" fillId="0" borderId="8" xfId="70" applyFont="1" applyFill="1" applyBorder="1" applyAlignment="1" applyProtection="1">
      <alignment horizontal="center" vertical="center" wrapText="1"/>
      <protection locked="0"/>
    </xf>
    <xf numFmtId="0" fontId="13" fillId="0" borderId="3" xfId="70" applyFont="1" applyFill="1" applyBorder="1" applyAlignment="1" applyProtection="1">
      <alignment horizontal="center" vertical="center" wrapText="1"/>
      <protection locked="0"/>
    </xf>
    <xf numFmtId="0" fontId="19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</cellXfs>
  <cellStyles count="201">
    <cellStyle name="Excel_BuiltIn_Пояснение" xfId="1"/>
    <cellStyle name="Normal 2" xfId="2"/>
    <cellStyle name="Обычный" xfId="0" builtinId="0"/>
    <cellStyle name="Обычный 10" xfId="3"/>
    <cellStyle name="Обычный 10 2" xfId="101"/>
    <cellStyle name="Обычный 10 2 2" xfId="102"/>
    <cellStyle name="Обычный 10 2 3" xfId="193"/>
    <cellStyle name="Обычный 10 3" xfId="103"/>
    <cellStyle name="Обычный 10 3 2" xfId="104"/>
    <cellStyle name="Обычный 10 4" xfId="105"/>
    <cellStyle name="Обычный 10 4 2" xfId="106"/>
    <cellStyle name="Обычный 10 5" xfId="107"/>
    <cellStyle name="Обычный 11" xfId="4"/>
    <cellStyle name="Обычный 11 10" xfId="5"/>
    <cellStyle name="Обычный 11 2" xfId="88"/>
    <cellStyle name="Обычный 11 2 2" xfId="96"/>
    <cellStyle name="Обычный 11 2 3" xfId="198"/>
    <cellStyle name="Обычный 12" xfId="108"/>
    <cellStyle name="Обычный 13" xfId="98"/>
    <cellStyle name="Обычный 13 2" xfId="194"/>
    <cellStyle name="Обычный 14" xfId="99"/>
    <cellStyle name="Обычный 14 2" xfId="109"/>
    <cellStyle name="Обычный 15" xfId="110"/>
    <cellStyle name="Обычный 15 2" xfId="111"/>
    <cellStyle name="Обычный 16" xfId="112"/>
    <cellStyle name="Обычный 16 2" xfId="113"/>
    <cellStyle name="Обычный 17" xfId="94"/>
    <cellStyle name="Обычный 18" xfId="191"/>
    <cellStyle name="Обычный 19 2" xfId="114"/>
    <cellStyle name="Обычный 2" xfId="6"/>
    <cellStyle name="Обычный 2 10" xfId="115"/>
    <cellStyle name="Обычный 2 10 2" xfId="116"/>
    <cellStyle name="Обычный 2 11" xfId="7"/>
    <cellStyle name="Обычный 2 2" xfId="8"/>
    <cellStyle name="Обычный 2 2 10" xfId="9"/>
    <cellStyle name="Обычный 2 2 11" xfId="117"/>
    <cellStyle name="Обычный 2 2 12" xfId="90"/>
    <cellStyle name="Обычный 2 2 12 2" xfId="118"/>
    <cellStyle name="Обычный 2 2 13 2" xfId="195"/>
    <cellStyle name="Обычный 2 2 2" xfId="10"/>
    <cellStyle name="Обычный 2 2 3" xfId="11"/>
    <cellStyle name="Обычный 2 2 4" xfId="12"/>
    <cellStyle name="Обычный 2 2 5" xfId="13"/>
    <cellStyle name="Обычный 2 2 5 2" xfId="119"/>
    <cellStyle name="Обычный 2 2 5 2 2" xfId="120"/>
    <cellStyle name="Обычный 2 2 5 2 2 2" xfId="121"/>
    <cellStyle name="Обычный 2 2 5 2 2 2 2" xfId="122"/>
    <cellStyle name="Обычный 2 2 5 2 3" xfId="123"/>
    <cellStyle name="Обычный 2 2 5 3" xfId="124"/>
    <cellStyle name="Обычный 2 2 5 3 2" xfId="125"/>
    <cellStyle name="Обычный 2 2 6" xfId="14"/>
    <cellStyle name="Обычный 2 2 7" xfId="15"/>
    <cellStyle name="Обычный 2 2 8" xfId="16"/>
    <cellStyle name="Обычный 2 2 9" xfId="17"/>
    <cellStyle name="Обычный 2 3" xfId="18"/>
    <cellStyle name="Обычный 2 3 2" xfId="19"/>
    <cellStyle name="Обычный 2 4" xfId="20"/>
    <cellStyle name="Обычный 2 4 2" xfId="21"/>
    <cellStyle name="Обычный 2 4 2 2" xfId="126"/>
    <cellStyle name="Обычный 2 4 3" xfId="22"/>
    <cellStyle name="Обычный 2 4 3 2" xfId="127"/>
    <cellStyle name="Обычный 2 4 3 2 2" xfId="128"/>
    <cellStyle name="Обычный 2 4 3 2 2 2" xfId="129"/>
    <cellStyle name="Обычный 2 4 3 2 2 2 2" xfId="130"/>
    <cellStyle name="Обычный 2 4 3 2 3" xfId="131"/>
    <cellStyle name="Обычный 2 4 3 3" xfId="132"/>
    <cellStyle name="Обычный 2 4 3 3 2" xfId="133"/>
    <cellStyle name="Обычный 2 4 4" xfId="23"/>
    <cellStyle name="Обычный 2 4 5" xfId="24"/>
    <cellStyle name="Обычный 2 4 6" xfId="25"/>
    <cellStyle name="Обычный 2 4 7" xfId="134"/>
    <cellStyle name="Обычный 2 4 8" xfId="135"/>
    <cellStyle name="Обычный 2 4 8 2" xfId="136"/>
    <cellStyle name="Обычный 2 5" xfId="26"/>
    <cellStyle name="Обычный 2 5 2" xfId="137"/>
    <cellStyle name="Обычный 2 5 2 2" xfId="138"/>
    <cellStyle name="Обычный 2 5 2 2 2" xfId="139"/>
    <cellStyle name="Обычный 2 5 2 2 2 2" xfId="140"/>
    <cellStyle name="Обычный 2 5 2 3" xfId="141"/>
    <cellStyle name="Обычный 2 5 3" xfId="142"/>
    <cellStyle name="Обычный 2 5 3 2" xfId="143"/>
    <cellStyle name="Обычный 2 6" xfId="27"/>
    <cellStyle name="Обычный 2 7" xfId="28"/>
    <cellStyle name="Обычный 2 8" xfId="29"/>
    <cellStyle name="Обычный 2 9" xfId="144"/>
    <cellStyle name="Обычный 2_Выездка ноябрь 2010 г." xfId="30"/>
    <cellStyle name="Обычный 3" xfId="31"/>
    <cellStyle name="Обычный 3 2" xfId="32"/>
    <cellStyle name="Обычный 3 2 10" xfId="86"/>
    <cellStyle name="Обычный 3 2 2" xfId="33"/>
    <cellStyle name="Обычный 3 2 2 14" xfId="97"/>
    <cellStyle name="Обычный 3 2 2 14 2" xfId="196"/>
    <cellStyle name="Обычный 3 2 2 2" xfId="34"/>
    <cellStyle name="Обычный 3 2 2 2 10" xfId="199"/>
    <cellStyle name="Обычный 3 2 2 2 11" xfId="92"/>
    <cellStyle name="Обычный 3 2 2 2 2" xfId="145"/>
    <cellStyle name="Обычный 3 2 2 2 2 2" xfId="146"/>
    <cellStyle name="Обычный 3 2 2 2 2 2 2" xfId="147"/>
    <cellStyle name="Обычный 3 2 2 2 2 2 2 2" xfId="148"/>
    <cellStyle name="Обычный 3 2 2 2 2 2 2 2 2" xfId="149"/>
    <cellStyle name="Обычный 3 2 2 2 2 2 3" xfId="150"/>
    <cellStyle name="Обычный 3 2 2 2 2 3" xfId="151"/>
    <cellStyle name="Обычный 3 2 2 2 2 3 2" xfId="152"/>
    <cellStyle name="Обычный 3 2 2 2 3" xfId="153"/>
    <cellStyle name="Обычный 3 2 2 2 3 2" xfId="154"/>
    <cellStyle name="Обычный 3 2 2 3" xfId="35"/>
    <cellStyle name="Обычный 3 2 2 3 2" xfId="155"/>
    <cellStyle name="Обычный 3 2 2 3 2 2" xfId="156"/>
    <cellStyle name="Обычный 3 2 2 3 2 2 2" xfId="157"/>
    <cellStyle name="Обычный 3 2 2 3 2 2 2 2" xfId="158"/>
    <cellStyle name="Обычный 3 2 2 3 2 3" xfId="159"/>
    <cellStyle name="Обычный 3 2 2 3 3" xfId="160"/>
    <cellStyle name="Обычный 3 2 2 3 3 2" xfId="161"/>
    <cellStyle name="Обычный 3 2 2 4" xfId="36"/>
    <cellStyle name="Обычный 3 2 2 5" xfId="37"/>
    <cellStyle name="Обычный 3 2 2 6" xfId="38"/>
    <cellStyle name="Обычный 3 2 2 7" xfId="39"/>
    <cellStyle name="Обычный 3 2 2 7 2" xfId="40"/>
    <cellStyle name="Обычный 3 2 2 8" xfId="162"/>
    <cellStyle name="Обычный 3 3 2" xfId="41"/>
    <cellStyle name="Обычный 3 4" xfId="42"/>
    <cellStyle name="Обычный 4" xfId="43"/>
    <cellStyle name="Обычный 4 2" xfId="44"/>
    <cellStyle name="Обычный 4 2 2" xfId="45"/>
    <cellStyle name="Обычный 4 2 3" xfId="163"/>
    <cellStyle name="Обычный 4 2 4" xfId="164"/>
    <cellStyle name="Обычный 4 3" xfId="165"/>
    <cellStyle name="Обычный 4 4" xfId="166"/>
    <cellStyle name="Обычный 5" xfId="46"/>
    <cellStyle name="Обычный 6" xfId="47"/>
    <cellStyle name="Обычный 6 2" xfId="48"/>
    <cellStyle name="Обычный 6 2 2" xfId="49"/>
    <cellStyle name="Обычный 6 3" xfId="50"/>
    <cellStyle name="Обычный 6 3 2" xfId="51"/>
    <cellStyle name="Обычный 6 3 2 2" xfId="167"/>
    <cellStyle name="Обычный 6 3 2 2 2" xfId="168"/>
    <cellStyle name="Обычный 6 3 2 3" xfId="169"/>
    <cellStyle name="Обычный 6 3 3" xfId="87"/>
    <cellStyle name="Обычный 6 3 3 2" xfId="170"/>
    <cellStyle name="Обычный 6 3 3 3" xfId="171"/>
    <cellStyle name="Обычный 6 3 4" xfId="172"/>
    <cellStyle name="Обычный 6 3 5" xfId="200"/>
    <cellStyle name="Обычный 6 4" xfId="52"/>
    <cellStyle name="Обычный 7" xfId="53"/>
    <cellStyle name="Обычный 7 13" xfId="89"/>
    <cellStyle name="Обычный 7 2" xfId="54"/>
    <cellStyle name="Обычный 7 3" xfId="55"/>
    <cellStyle name="Обычный 7 3 11" xfId="85"/>
    <cellStyle name="Обычный 7 3 2" xfId="173"/>
    <cellStyle name="Обычный 7 3 2 2" xfId="174"/>
    <cellStyle name="Обычный 7 3 2 2 2" xfId="175"/>
    <cellStyle name="Обычный 7 3 2 2 2 2" xfId="176"/>
    <cellStyle name="Обычный 7 3 2 2 2 2 2" xfId="177"/>
    <cellStyle name="Обычный 7 3 2 2 3" xfId="178"/>
    <cellStyle name="Обычный 7 3 2 3" xfId="179"/>
    <cellStyle name="Обычный 7 3 2 3 2" xfId="180"/>
    <cellStyle name="Обычный 7 3 3" xfId="181"/>
    <cellStyle name="Обычный 7 3 3 2" xfId="182"/>
    <cellStyle name="Обычный 7 3 4" xfId="100"/>
    <cellStyle name="Обычный 7 3 5" xfId="192"/>
    <cellStyle name="Обычный 7 4" xfId="56"/>
    <cellStyle name="Обычный 7 5" xfId="57"/>
    <cellStyle name="Обычный 7 6" xfId="58"/>
    <cellStyle name="Обычный 7 7" xfId="183"/>
    <cellStyle name="Обычный 8" xfId="59"/>
    <cellStyle name="Обычный 8 2" xfId="60"/>
    <cellStyle name="Обычный 8 2 2" xfId="95"/>
    <cellStyle name="Обычный 8 2 2 2" xfId="184"/>
    <cellStyle name="Обычный 8 2 3" xfId="185"/>
    <cellStyle name="Обычный 9" xfId="61"/>
    <cellStyle name="Обычный_Выездка ноябрь 2010 г. 2" xfId="62"/>
    <cellStyle name="Обычный_Выездка ноябрь 2010 г. 2 2 2" xfId="63"/>
    <cellStyle name="Обычный_Выездка ноябрь 2010 г. 2 2 2 2 2" xfId="64"/>
    <cellStyle name="Обычный_Детские выездка.xls5" xfId="65"/>
    <cellStyle name="Обычный_Детские выездка.xls5_старт фаворит" xfId="66"/>
    <cellStyle name="Обычный_конкур f 2" xfId="67"/>
    <cellStyle name="Обычный_конкур1" xfId="68"/>
    <cellStyle name="Обычный_конкур1 2" xfId="69"/>
    <cellStyle name="Обычный_Лист Microsoft Excel" xfId="70"/>
    <cellStyle name="Обычный_Лист Microsoft Excel 2" xfId="71"/>
    <cellStyle name="Обычный_Лист Microsoft Excel 3" xfId="197"/>
    <cellStyle name="Обычный_Лист1 2" xfId="72"/>
    <cellStyle name="Обычный_Лист1 2 2" xfId="73"/>
    <cellStyle name="Обычный_Лист1 2 2 2" xfId="74"/>
    <cellStyle name="Обычный_Лист1 2 2 2 2" xfId="91"/>
    <cellStyle name="Обычный_Нижний-10" xfId="75"/>
    <cellStyle name="Обычный_ПРИМЕРЫ ТЕХ.РЕЗУЛЬТАТОВ - Конкур" xfId="93"/>
    <cellStyle name="Обычный_Россия (В) юниоры" xfId="76"/>
    <cellStyle name="Обычный_Россия (В) юниоры 3" xfId="77"/>
    <cellStyle name="Обычный_Стартовый по выездке" xfId="78"/>
    <cellStyle name="Обычный_Тех.рез.езда молод.лош." xfId="79"/>
    <cellStyle name="Обычный_ЧМ выездка" xfId="80"/>
    <cellStyle name="то" xfId="81"/>
    <cellStyle name="то 2" xfId="82"/>
    <cellStyle name="то 2 2" xfId="186"/>
    <cellStyle name="то 2 2 2" xfId="187"/>
    <cellStyle name="то 3" xfId="83"/>
    <cellStyle name="то 3 2" xfId="188"/>
    <cellStyle name="то 4" xfId="84"/>
    <cellStyle name="то 4 2" xfId="189"/>
    <cellStyle name="то 5" xfId="1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4</xdr:row>
      <xdr:rowOff>66675</xdr:rowOff>
    </xdr:to>
    <xdr:pic>
      <xdr:nvPicPr>
        <xdr:cNvPr id="159960" name="Рисунок 1" descr="Logo.png">
          <a:extLst>
            <a:ext uri="{FF2B5EF4-FFF2-40B4-BE49-F238E27FC236}">
              <a16:creationId xmlns:a16="http://schemas.microsoft.com/office/drawing/2014/main" xmlns="" id="{00000000-0008-0000-0400-0000D87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097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182880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3017520" y="5593080"/>
          <a:ext cx="7620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5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7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76200</xdr:colOff>
      <xdr:row>12</xdr:row>
      <xdr:rowOff>243840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3017520" y="5593080"/>
          <a:ext cx="7620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topLeftCell="A22" workbookViewId="0">
      <selection activeCell="K5" sqref="K5"/>
    </sheetView>
  </sheetViews>
  <sheetFormatPr defaultColWidth="9.109375" defaultRowHeight="13.2"/>
  <cols>
    <col min="1" max="1" width="4.6640625" style="151" customWidth="1"/>
    <col min="2" max="2" width="8.6640625" style="151" customWidth="1"/>
    <col min="3" max="3" width="12.6640625" style="151" customWidth="1"/>
    <col min="4" max="4" width="7.6640625" style="151" customWidth="1"/>
    <col min="5" max="5" width="25.109375" style="151" customWidth="1"/>
    <col min="6" max="6" width="8.6640625" style="151" hidden="1" customWidth="1"/>
    <col min="7" max="7" width="6.6640625" style="151" customWidth="1"/>
    <col min="8" max="8" width="36.6640625" style="151" customWidth="1"/>
    <col min="9" max="9" width="8.6640625" style="151" customWidth="1"/>
    <col min="10" max="10" width="17.6640625" style="151" customWidth="1"/>
    <col min="11" max="11" width="22.6640625" style="151" customWidth="1"/>
    <col min="12" max="16384" width="9.109375" style="140"/>
  </cols>
  <sheetData>
    <row r="1" spans="1:11" ht="28.2" customHeight="1">
      <c r="A1" s="389" t="s">
        <v>269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28.2" customHeight="1">
      <c r="A2" s="390" t="s">
        <v>78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ht="28.2" customHeight="1">
      <c r="A3" s="390" t="s">
        <v>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</row>
    <row r="4" spans="1:11" ht="28.2" customHeight="1">
      <c r="A4" s="391" t="s">
        <v>90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</row>
    <row r="5" spans="1:11" ht="28.2" customHeight="1">
      <c r="A5" s="141" t="s">
        <v>265</v>
      </c>
      <c r="B5" s="141"/>
      <c r="C5" s="141"/>
      <c r="D5" s="142"/>
      <c r="E5" s="142"/>
      <c r="F5" s="143"/>
      <c r="G5" s="142"/>
      <c r="H5" s="144"/>
      <c r="I5" s="145"/>
      <c r="J5" s="146"/>
      <c r="K5" s="147" t="s">
        <v>261</v>
      </c>
    </row>
    <row r="6" spans="1:11" ht="30" customHeight="1">
      <c r="A6" s="392" t="s">
        <v>85</v>
      </c>
      <c r="B6" s="393" t="s">
        <v>91</v>
      </c>
      <c r="C6" s="393" t="s">
        <v>92</v>
      </c>
      <c r="D6" s="395" t="s">
        <v>19</v>
      </c>
      <c r="E6" s="393" t="s">
        <v>86</v>
      </c>
      <c r="F6" s="392" t="s">
        <v>11</v>
      </c>
      <c r="G6" s="395" t="s">
        <v>10</v>
      </c>
      <c r="H6" s="392" t="s">
        <v>87</v>
      </c>
      <c r="I6" s="392" t="s">
        <v>11</v>
      </c>
      <c r="J6" s="392" t="s">
        <v>8</v>
      </c>
      <c r="K6" s="392" t="s">
        <v>4</v>
      </c>
    </row>
    <row r="7" spans="1:11" ht="30" customHeight="1">
      <c r="A7" s="392"/>
      <c r="B7" s="394"/>
      <c r="C7" s="394"/>
      <c r="D7" s="395"/>
      <c r="E7" s="394"/>
      <c r="F7" s="392"/>
      <c r="G7" s="395"/>
      <c r="H7" s="392"/>
      <c r="I7" s="392"/>
      <c r="J7" s="392"/>
      <c r="K7" s="392"/>
    </row>
    <row r="8" spans="1:11" ht="32.1" customHeight="1">
      <c r="A8" s="386" t="s">
        <v>100</v>
      </c>
      <c r="B8" s="387"/>
      <c r="C8" s="387"/>
      <c r="D8" s="387"/>
      <c r="E8" s="387"/>
      <c r="F8" s="387"/>
      <c r="G8" s="387"/>
      <c r="H8" s="387"/>
      <c r="I8" s="387"/>
      <c r="J8" s="387"/>
      <c r="K8" s="388"/>
    </row>
    <row r="9" spans="1:11" ht="32.1" customHeight="1">
      <c r="A9" s="148">
        <v>1</v>
      </c>
      <c r="B9" s="149">
        <v>9.375</v>
      </c>
      <c r="C9" s="150" t="s">
        <v>105</v>
      </c>
      <c r="D9" s="122" t="s">
        <v>146</v>
      </c>
      <c r="E9" s="117" t="s">
        <v>147</v>
      </c>
      <c r="F9" s="124" t="s">
        <v>148</v>
      </c>
      <c r="G9" s="122" t="s">
        <v>27</v>
      </c>
      <c r="H9" s="50" t="s">
        <v>239</v>
      </c>
      <c r="I9" s="124" t="s">
        <v>236</v>
      </c>
      <c r="J9" s="177" t="s">
        <v>122</v>
      </c>
      <c r="K9" s="168" t="s">
        <v>123</v>
      </c>
    </row>
    <row r="10" spans="1:11" ht="32.1" customHeight="1">
      <c r="A10" s="148">
        <v>2</v>
      </c>
      <c r="B10" s="149">
        <v>9.3798611111111114</v>
      </c>
      <c r="C10" s="235"/>
      <c r="D10" s="235"/>
      <c r="E10" s="235"/>
      <c r="F10" s="235"/>
      <c r="G10" s="235"/>
      <c r="H10" s="235"/>
      <c r="I10" s="235"/>
      <c r="J10" s="235"/>
      <c r="K10" s="235"/>
    </row>
    <row r="11" spans="1:11" ht="32.1" customHeight="1">
      <c r="A11" s="148">
        <v>3</v>
      </c>
      <c r="B11" s="149">
        <v>9.3847222222222193</v>
      </c>
      <c r="C11" s="150" t="s">
        <v>89</v>
      </c>
      <c r="D11" s="167">
        <v>2003</v>
      </c>
      <c r="E11" s="236" t="s">
        <v>155</v>
      </c>
      <c r="F11" s="166" t="s">
        <v>156</v>
      </c>
      <c r="G11" s="167">
        <v>1</v>
      </c>
      <c r="H11" s="232" t="s">
        <v>157</v>
      </c>
      <c r="I11" s="166" t="s">
        <v>158</v>
      </c>
      <c r="J11" s="233" t="s">
        <v>159</v>
      </c>
      <c r="K11" s="234" t="s">
        <v>101</v>
      </c>
    </row>
    <row r="12" spans="1:11" ht="32.1" customHeight="1">
      <c r="A12" s="148">
        <v>4</v>
      </c>
      <c r="B12" s="149">
        <v>9.3895833333333307</v>
      </c>
      <c r="C12" s="150" t="s">
        <v>94</v>
      </c>
      <c r="D12" s="122">
        <v>2006</v>
      </c>
      <c r="E12" s="116" t="s">
        <v>200</v>
      </c>
      <c r="F12" s="124" t="s">
        <v>201</v>
      </c>
      <c r="G12" s="122" t="s">
        <v>25</v>
      </c>
      <c r="H12" s="171" t="s">
        <v>204</v>
      </c>
      <c r="I12" s="124" t="s">
        <v>205</v>
      </c>
      <c r="J12" s="125" t="s">
        <v>206</v>
      </c>
      <c r="K12" s="126" t="s">
        <v>207</v>
      </c>
    </row>
    <row r="13" spans="1:11" ht="32.1" customHeight="1">
      <c r="A13" s="148">
        <v>5</v>
      </c>
      <c r="B13" s="149">
        <v>9.3944444444444493</v>
      </c>
      <c r="C13" s="150" t="s">
        <v>94</v>
      </c>
      <c r="D13" s="122">
        <v>2008</v>
      </c>
      <c r="E13" s="116" t="s">
        <v>114</v>
      </c>
      <c r="F13" s="124" t="s">
        <v>115</v>
      </c>
      <c r="G13" s="122">
        <v>1</v>
      </c>
      <c r="H13" s="54" t="s">
        <v>116</v>
      </c>
      <c r="I13" s="124" t="s">
        <v>117</v>
      </c>
      <c r="J13" s="177" t="s">
        <v>118</v>
      </c>
      <c r="K13" s="168" t="s">
        <v>123</v>
      </c>
    </row>
    <row r="14" spans="1:11" ht="32.1" customHeight="1">
      <c r="A14" s="148">
        <v>6</v>
      </c>
      <c r="B14" s="149">
        <v>9.3993055555555607</v>
      </c>
      <c r="C14" s="150" t="s">
        <v>262</v>
      </c>
      <c r="D14" s="122">
        <v>2008</v>
      </c>
      <c r="E14" s="116" t="s">
        <v>114</v>
      </c>
      <c r="F14" s="124" t="s">
        <v>115</v>
      </c>
      <c r="G14" s="122">
        <v>1</v>
      </c>
      <c r="H14" s="54" t="s">
        <v>116</v>
      </c>
      <c r="I14" s="124" t="s">
        <v>117</v>
      </c>
      <c r="J14" s="125" t="s">
        <v>118</v>
      </c>
      <c r="K14" s="168" t="s">
        <v>123</v>
      </c>
    </row>
    <row r="15" spans="1:11" ht="32.1" customHeight="1">
      <c r="A15" s="383" t="s">
        <v>93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5"/>
    </row>
    <row r="16" spans="1:11" ht="32.1" customHeight="1">
      <c r="A16" s="148">
        <v>7</v>
      </c>
      <c r="B16" s="149">
        <v>9.4131944444444446</v>
      </c>
      <c r="C16" s="150" t="s">
        <v>267</v>
      </c>
      <c r="D16" s="122" t="s">
        <v>146</v>
      </c>
      <c r="E16" s="117" t="s">
        <v>147</v>
      </c>
      <c r="F16" s="124" t="s">
        <v>148</v>
      </c>
      <c r="G16" s="122" t="s">
        <v>27</v>
      </c>
      <c r="H16" s="50" t="s">
        <v>242</v>
      </c>
      <c r="I16" s="124" t="s">
        <v>238</v>
      </c>
      <c r="J16" s="125" t="s">
        <v>241</v>
      </c>
      <c r="K16" s="168" t="s">
        <v>123</v>
      </c>
    </row>
    <row r="17" spans="1:11" ht="32.1" customHeight="1">
      <c r="A17" s="148">
        <v>8</v>
      </c>
      <c r="B17" s="149">
        <v>9.4180555555555561</v>
      </c>
      <c r="C17" s="150" t="s">
        <v>89</v>
      </c>
      <c r="D17" s="122">
        <v>1969</v>
      </c>
      <c r="E17" s="117" t="s">
        <v>202</v>
      </c>
      <c r="F17" s="124" t="s">
        <v>203</v>
      </c>
      <c r="G17" s="122" t="s">
        <v>26</v>
      </c>
      <c r="H17" s="171" t="s">
        <v>204</v>
      </c>
      <c r="I17" s="124" t="s">
        <v>205</v>
      </c>
      <c r="J17" s="125" t="s">
        <v>206</v>
      </c>
      <c r="K17" s="126" t="s">
        <v>207</v>
      </c>
    </row>
    <row r="18" spans="1:11" ht="32.1" customHeight="1">
      <c r="A18" s="148">
        <v>9</v>
      </c>
      <c r="B18" s="149">
        <v>9.4229166666666693</v>
      </c>
      <c r="C18" s="150" t="s">
        <v>105</v>
      </c>
      <c r="D18" s="122">
        <v>2004</v>
      </c>
      <c r="E18" s="132" t="s">
        <v>140</v>
      </c>
      <c r="F18" s="124" t="s">
        <v>141</v>
      </c>
      <c r="G18" s="122" t="s">
        <v>25</v>
      </c>
      <c r="H18" s="178" t="s">
        <v>142</v>
      </c>
      <c r="I18" s="124" t="s">
        <v>143</v>
      </c>
      <c r="J18" s="125" t="s">
        <v>144</v>
      </c>
      <c r="K18" s="126" t="s">
        <v>145</v>
      </c>
    </row>
    <row r="19" spans="1:11" ht="32.1" customHeight="1">
      <c r="A19" s="148">
        <v>10</v>
      </c>
      <c r="B19" s="149">
        <v>9.4277777777777807</v>
      </c>
      <c r="C19" s="150" t="s">
        <v>105</v>
      </c>
      <c r="D19" s="122" t="s">
        <v>124</v>
      </c>
      <c r="E19" s="45" t="s">
        <v>125</v>
      </c>
      <c r="F19" s="124" t="s">
        <v>126</v>
      </c>
      <c r="G19" s="122" t="s">
        <v>26</v>
      </c>
      <c r="H19" s="45" t="s">
        <v>127</v>
      </c>
      <c r="I19" s="124" t="s">
        <v>128</v>
      </c>
      <c r="J19" s="154" t="s">
        <v>129</v>
      </c>
      <c r="K19" s="126" t="s">
        <v>151</v>
      </c>
    </row>
    <row r="20" spans="1:11" ht="32.1" customHeight="1">
      <c r="A20" s="148">
        <v>11</v>
      </c>
      <c r="B20" s="149">
        <v>9.4326388888888903</v>
      </c>
      <c r="C20" s="150" t="s">
        <v>105</v>
      </c>
      <c r="D20" s="122">
        <v>1996</v>
      </c>
      <c r="E20" s="131" t="s">
        <v>214</v>
      </c>
      <c r="F20" s="124" t="s">
        <v>215</v>
      </c>
      <c r="G20" s="122" t="s">
        <v>26</v>
      </c>
      <c r="H20" s="130" t="s">
        <v>218</v>
      </c>
      <c r="I20" s="124" t="s">
        <v>216</v>
      </c>
      <c r="J20" s="125" t="s">
        <v>217</v>
      </c>
      <c r="K20" s="126" t="s">
        <v>224</v>
      </c>
    </row>
    <row r="21" spans="1:11" s="151" customFormat="1" ht="32.1" customHeight="1">
      <c r="A21" s="148">
        <v>12</v>
      </c>
      <c r="B21" s="149">
        <v>9.4375</v>
      </c>
      <c r="C21" s="150" t="s">
        <v>106</v>
      </c>
      <c r="D21" s="122" t="s">
        <v>130</v>
      </c>
      <c r="E21" s="117" t="s">
        <v>131</v>
      </c>
      <c r="F21" s="124" t="s">
        <v>132</v>
      </c>
      <c r="G21" s="122" t="s">
        <v>26</v>
      </c>
      <c r="H21" s="50" t="s">
        <v>133</v>
      </c>
      <c r="I21" s="124" t="s">
        <v>134</v>
      </c>
      <c r="J21" s="125" t="s">
        <v>135</v>
      </c>
      <c r="K21" s="126" t="s">
        <v>136</v>
      </c>
    </row>
    <row r="22" spans="1:11" s="151" customFormat="1" ht="32.1" customHeight="1">
      <c r="A22" s="383" t="s">
        <v>93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s="151" customFormat="1" ht="32.1" customHeight="1">
      <c r="A23" s="148">
        <v>13</v>
      </c>
      <c r="B23" s="149">
        <v>9.4513888888888893</v>
      </c>
      <c r="C23" s="150" t="s">
        <v>105</v>
      </c>
      <c r="D23" s="122" t="s">
        <v>146</v>
      </c>
      <c r="E23" s="117" t="s">
        <v>147</v>
      </c>
      <c r="F23" s="124" t="s">
        <v>148</v>
      </c>
      <c r="G23" s="122" t="s">
        <v>27</v>
      </c>
      <c r="H23" s="50" t="s">
        <v>240</v>
      </c>
      <c r="I23" s="124" t="s">
        <v>237</v>
      </c>
      <c r="J23" s="125" t="s">
        <v>122</v>
      </c>
      <c r="K23" s="168" t="s">
        <v>123</v>
      </c>
    </row>
    <row r="24" spans="1:11" s="151" customFormat="1" ht="32.1" customHeight="1">
      <c r="A24" s="148">
        <v>14</v>
      </c>
      <c r="B24" s="149">
        <v>9.4562500000000007</v>
      </c>
      <c r="C24" s="150" t="s">
        <v>105</v>
      </c>
      <c r="D24" s="122">
        <v>1985</v>
      </c>
      <c r="E24" s="45" t="s">
        <v>168</v>
      </c>
      <c r="F24" s="124" t="s">
        <v>167</v>
      </c>
      <c r="G24" s="122" t="s">
        <v>25</v>
      </c>
      <c r="H24" s="171" t="s">
        <v>171</v>
      </c>
      <c r="I24" s="124" t="s">
        <v>169</v>
      </c>
      <c r="J24" s="177" t="s">
        <v>170</v>
      </c>
      <c r="K24" s="139" t="s">
        <v>34</v>
      </c>
    </row>
    <row r="25" spans="1:11" s="151" customFormat="1" ht="32.1" customHeight="1">
      <c r="A25" s="148">
        <v>15</v>
      </c>
      <c r="B25" s="149">
        <v>9.4611111111111104</v>
      </c>
      <c r="C25" s="150" t="s">
        <v>94</v>
      </c>
      <c r="D25" s="122">
        <v>2007</v>
      </c>
      <c r="E25" s="116" t="s">
        <v>198</v>
      </c>
      <c r="F25" s="124" t="s">
        <v>193</v>
      </c>
      <c r="G25" s="122" t="s">
        <v>199</v>
      </c>
      <c r="H25" s="180" t="s">
        <v>194</v>
      </c>
      <c r="I25" s="208" t="s">
        <v>195</v>
      </c>
      <c r="J25" s="125" t="s">
        <v>196</v>
      </c>
      <c r="K25" s="126" t="s">
        <v>197</v>
      </c>
    </row>
    <row r="26" spans="1:11" s="151" customFormat="1" ht="32.1" customHeight="1">
      <c r="A26" s="148">
        <v>16</v>
      </c>
      <c r="B26" s="149">
        <v>9.46597222222222</v>
      </c>
      <c r="C26" s="183" t="s">
        <v>88</v>
      </c>
      <c r="D26" s="122" t="s">
        <v>172</v>
      </c>
      <c r="E26" s="130" t="s">
        <v>173</v>
      </c>
      <c r="F26" s="124" t="s">
        <v>174</v>
      </c>
      <c r="G26" s="122" t="s">
        <v>26</v>
      </c>
      <c r="H26" s="130" t="s">
        <v>175</v>
      </c>
      <c r="I26" s="124" t="s">
        <v>176</v>
      </c>
      <c r="J26" s="125" t="s">
        <v>177</v>
      </c>
      <c r="K26" s="126" t="s">
        <v>178</v>
      </c>
    </row>
    <row r="27" spans="1:11" s="151" customFormat="1" ht="32.1" customHeight="1">
      <c r="A27" s="383" t="s">
        <v>93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5"/>
    </row>
    <row r="28" spans="1:11" s="151" customFormat="1" ht="32.1" customHeight="1">
      <c r="A28" s="148">
        <v>16</v>
      </c>
      <c r="B28" s="149">
        <v>9.4791666666666661</v>
      </c>
      <c r="C28" s="150"/>
      <c r="D28" s="122">
        <v>2008</v>
      </c>
      <c r="E28" s="241"/>
      <c r="F28" s="242"/>
      <c r="G28" s="243"/>
      <c r="H28" s="244"/>
      <c r="I28" s="245"/>
      <c r="J28" s="246"/>
      <c r="K28" s="247"/>
    </row>
    <row r="29" spans="1:11" s="151" customFormat="1" ht="32.1" customHeight="1">
      <c r="A29" s="148">
        <v>17</v>
      </c>
      <c r="B29" s="149">
        <v>9.4833333333333325</v>
      </c>
      <c r="C29" s="150" t="s">
        <v>105</v>
      </c>
      <c r="D29" s="122">
        <v>1993</v>
      </c>
      <c r="E29" s="117" t="s">
        <v>179</v>
      </c>
      <c r="F29" s="124" t="s">
        <v>180</v>
      </c>
      <c r="G29" s="122" t="s">
        <v>25</v>
      </c>
      <c r="H29" s="131" t="s">
        <v>181</v>
      </c>
      <c r="I29" s="124" t="s">
        <v>182</v>
      </c>
      <c r="J29" s="125" t="s">
        <v>183</v>
      </c>
      <c r="K29" s="126" t="s">
        <v>34</v>
      </c>
    </row>
    <row r="30" spans="1:11" s="151" customFormat="1" ht="32.1" customHeight="1">
      <c r="A30" s="148">
        <v>18</v>
      </c>
      <c r="B30" s="149">
        <v>9.4875000000000007</v>
      </c>
      <c r="C30" s="150" t="s">
        <v>105</v>
      </c>
      <c r="D30" s="122">
        <v>1981</v>
      </c>
      <c r="E30" s="117" t="s">
        <v>209</v>
      </c>
      <c r="F30" s="124" t="s">
        <v>208</v>
      </c>
      <c r="G30" s="122" t="s">
        <v>25</v>
      </c>
      <c r="H30" s="114" t="s">
        <v>212</v>
      </c>
      <c r="I30" s="113" t="s">
        <v>210</v>
      </c>
      <c r="J30" s="112" t="s">
        <v>211</v>
      </c>
      <c r="K30" s="126" t="s">
        <v>213</v>
      </c>
    </row>
    <row r="31" spans="1:11" s="151" customFormat="1" ht="32.1" customHeight="1">
      <c r="A31" s="148">
        <v>19</v>
      </c>
      <c r="B31" s="149">
        <v>9.4916666666666707</v>
      </c>
      <c r="C31" s="150" t="s">
        <v>105</v>
      </c>
      <c r="D31" s="122" t="s">
        <v>146</v>
      </c>
      <c r="E31" s="117" t="s">
        <v>147</v>
      </c>
      <c r="F31" s="124" t="s">
        <v>148</v>
      </c>
      <c r="G31" s="122" t="s">
        <v>27</v>
      </c>
      <c r="H31" s="50" t="s">
        <v>166</v>
      </c>
      <c r="I31" s="124" t="s">
        <v>164</v>
      </c>
      <c r="J31" s="177" t="s">
        <v>165</v>
      </c>
      <c r="K31" s="168" t="s">
        <v>123</v>
      </c>
    </row>
    <row r="32" spans="1:11" s="151" customFormat="1" ht="32.1" customHeight="1">
      <c r="A32" s="386" t="s">
        <v>98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21" s="151" customFormat="1" ht="32.1" customHeight="1">
      <c r="A33" s="386" t="s">
        <v>99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21" ht="32.1" customHeight="1">
      <c r="A34" s="148">
        <v>1</v>
      </c>
      <c r="B34" s="149">
        <v>9.53125</v>
      </c>
      <c r="C34" s="150" t="s">
        <v>102</v>
      </c>
      <c r="D34" s="122">
        <v>2012</v>
      </c>
      <c r="E34" s="54" t="s">
        <v>243</v>
      </c>
      <c r="F34" s="124" t="s">
        <v>246</v>
      </c>
      <c r="G34" s="122" t="s">
        <v>25</v>
      </c>
      <c r="H34" s="130" t="s">
        <v>120</v>
      </c>
      <c r="I34" s="137" t="s">
        <v>121</v>
      </c>
      <c r="J34" s="133" t="s">
        <v>122</v>
      </c>
      <c r="K34" s="168" t="s">
        <v>123</v>
      </c>
    </row>
    <row r="35" spans="1:21" ht="32.1" customHeight="1">
      <c r="A35" s="148">
        <v>2</v>
      </c>
      <c r="B35" s="149">
        <v>9.5354166666666664</v>
      </c>
      <c r="C35" s="150" t="s">
        <v>102</v>
      </c>
      <c r="D35" s="192">
        <v>2011</v>
      </c>
      <c r="E35" s="115" t="s">
        <v>109</v>
      </c>
      <c r="F35" s="113" t="s">
        <v>110</v>
      </c>
      <c r="G35" s="192" t="s">
        <v>25</v>
      </c>
      <c r="H35" s="195" t="s">
        <v>111</v>
      </c>
      <c r="I35" s="124" t="s">
        <v>112</v>
      </c>
      <c r="J35" s="125" t="s">
        <v>113</v>
      </c>
      <c r="K35" s="139" t="s">
        <v>34</v>
      </c>
    </row>
    <row r="36" spans="1:21" ht="32.1" customHeight="1">
      <c r="A36" s="148">
        <v>3</v>
      </c>
      <c r="B36" s="149">
        <v>9.5395833333333293</v>
      </c>
      <c r="C36" s="150" t="s">
        <v>95</v>
      </c>
      <c r="D36" s="122">
        <v>2008</v>
      </c>
      <c r="E36" s="121" t="s">
        <v>264</v>
      </c>
      <c r="F36" s="124" t="s">
        <v>228</v>
      </c>
      <c r="G36" s="122">
        <v>1</v>
      </c>
      <c r="H36" s="54" t="s">
        <v>233</v>
      </c>
      <c r="I36" s="79" t="s">
        <v>36</v>
      </c>
      <c r="J36" s="227" t="s">
        <v>234</v>
      </c>
      <c r="K36" s="126" t="s">
        <v>34</v>
      </c>
    </row>
    <row r="37" spans="1:21" ht="32.1" customHeight="1">
      <c r="A37" s="148">
        <v>4</v>
      </c>
      <c r="B37" s="149">
        <v>9.5437499999999993</v>
      </c>
      <c r="C37" s="150" t="s">
        <v>95</v>
      </c>
      <c r="D37" s="175">
        <v>2008</v>
      </c>
      <c r="E37" s="129" t="s">
        <v>185</v>
      </c>
      <c r="F37" s="176" t="s">
        <v>186</v>
      </c>
      <c r="G37" s="175" t="s">
        <v>25</v>
      </c>
      <c r="H37" s="54" t="s">
        <v>189</v>
      </c>
      <c r="I37" s="176" t="s">
        <v>187</v>
      </c>
      <c r="J37" s="203" t="s">
        <v>188</v>
      </c>
      <c r="K37" s="204" t="s">
        <v>139</v>
      </c>
    </row>
    <row r="38" spans="1:21" ht="32.1" customHeight="1">
      <c r="A38" s="148">
        <v>5</v>
      </c>
      <c r="B38" s="149">
        <v>9.5479166666666693</v>
      </c>
      <c r="C38" s="150" t="s">
        <v>95</v>
      </c>
      <c r="D38" s="122">
        <v>1993</v>
      </c>
      <c r="E38" s="117" t="s">
        <v>179</v>
      </c>
      <c r="F38" s="124" t="s">
        <v>180</v>
      </c>
      <c r="G38" s="122" t="s">
        <v>25</v>
      </c>
      <c r="H38" s="131" t="s">
        <v>184</v>
      </c>
      <c r="I38" s="124"/>
      <c r="J38" s="125"/>
      <c r="K38" s="126" t="s">
        <v>34</v>
      </c>
    </row>
    <row r="39" spans="1:21" ht="32.1" customHeight="1">
      <c r="A39" s="148">
        <v>6</v>
      </c>
      <c r="B39" s="149">
        <v>9.5520833333333304</v>
      </c>
      <c r="C39" s="150" t="s">
        <v>102</v>
      </c>
      <c r="D39" s="122">
        <v>2012</v>
      </c>
      <c r="E39" s="54" t="s">
        <v>119</v>
      </c>
      <c r="F39" s="124"/>
      <c r="G39" s="122" t="s">
        <v>25</v>
      </c>
      <c r="H39" s="130" t="s">
        <v>120</v>
      </c>
      <c r="I39" s="137" t="s">
        <v>121</v>
      </c>
      <c r="J39" s="133" t="s">
        <v>122</v>
      </c>
      <c r="K39" s="168" t="s">
        <v>123</v>
      </c>
    </row>
    <row r="40" spans="1:21" ht="32.1" customHeight="1">
      <c r="A40" s="148">
        <v>7</v>
      </c>
      <c r="B40" s="149">
        <v>9.5562500000000004</v>
      </c>
      <c r="C40" s="150" t="s">
        <v>95</v>
      </c>
      <c r="D40" s="122">
        <v>2003</v>
      </c>
      <c r="E40" s="123" t="s">
        <v>155</v>
      </c>
      <c r="F40" s="124" t="s">
        <v>156</v>
      </c>
      <c r="G40" s="122">
        <v>1</v>
      </c>
      <c r="H40" s="127" t="s">
        <v>277</v>
      </c>
      <c r="I40" s="248" t="s">
        <v>278</v>
      </c>
      <c r="J40" s="249" t="s">
        <v>279</v>
      </c>
      <c r="K40" s="126" t="s">
        <v>101</v>
      </c>
    </row>
    <row r="41" spans="1:21" ht="32.1" customHeight="1">
      <c r="A41" s="148">
        <v>8</v>
      </c>
      <c r="B41" s="149">
        <v>9.5604166666666703</v>
      </c>
      <c r="C41" s="150" t="s">
        <v>102</v>
      </c>
      <c r="D41" s="175">
        <v>2011</v>
      </c>
      <c r="E41" s="132" t="s">
        <v>253</v>
      </c>
      <c r="F41" s="124" t="s">
        <v>254</v>
      </c>
      <c r="G41" s="122">
        <v>2</v>
      </c>
      <c r="H41" s="178" t="s">
        <v>252</v>
      </c>
      <c r="I41" s="124" t="s">
        <v>251</v>
      </c>
      <c r="J41" s="125" t="s">
        <v>122</v>
      </c>
      <c r="K41" s="126" t="s">
        <v>123</v>
      </c>
    </row>
    <row r="42" spans="1:21" ht="32.1" customHeight="1">
      <c r="A42" s="148">
        <v>9</v>
      </c>
      <c r="B42" s="149">
        <v>9.5645833333333297</v>
      </c>
      <c r="C42" s="150" t="s">
        <v>95</v>
      </c>
      <c r="D42" s="164">
        <v>2009</v>
      </c>
      <c r="E42" s="121" t="s">
        <v>235</v>
      </c>
      <c r="F42" s="172"/>
      <c r="G42" s="164" t="s">
        <v>25</v>
      </c>
      <c r="H42" s="54" t="s">
        <v>189</v>
      </c>
      <c r="I42" s="176" t="s">
        <v>187</v>
      </c>
      <c r="J42" s="226" t="s">
        <v>188</v>
      </c>
      <c r="K42" s="204" t="s">
        <v>139</v>
      </c>
    </row>
    <row r="43" spans="1:21" s="151" customFormat="1" ht="32.1" customHeight="1">
      <c r="A43" s="383" t="s">
        <v>93</v>
      </c>
      <c r="B43" s="384"/>
      <c r="C43" s="384"/>
      <c r="D43" s="384"/>
      <c r="E43" s="384"/>
      <c r="F43" s="384"/>
      <c r="G43" s="384"/>
      <c r="H43" s="384"/>
      <c r="I43" s="384"/>
      <c r="J43" s="384"/>
      <c r="K43" s="385"/>
      <c r="M43" s="184"/>
      <c r="N43" s="185"/>
      <c r="O43" s="190"/>
      <c r="P43" s="191"/>
      <c r="Q43" s="185"/>
      <c r="R43" s="186"/>
      <c r="S43" s="187"/>
      <c r="T43" s="188"/>
      <c r="U43" s="189"/>
    </row>
    <row r="44" spans="1:21" ht="32.1" customHeight="1">
      <c r="A44" s="148">
        <v>10</v>
      </c>
      <c r="B44" s="149">
        <v>9.5763888888888893</v>
      </c>
      <c r="C44" s="150" t="s">
        <v>102</v>
      </c>
      <c r="D44" s="43"/>
      <c r="E44" s="128" t="s">
        <v>152</v>
      </c>
      <c r="F44" s="124"/>
      <c r="G44" s="122" t="s">
        <v>25</v>
      </c>
      <c r="H44" s="127" t="s">
        <v>153</v>
      </c>
      <c r="I44" s="124"/>
      <c r="J44" s="125"/>
      <c r="K44" s="126" t="s">
        <v>101</v>
      </c>
    </row>
    <row r="45" spans="1:21" ht="32.1" customHeight="1">
      <c r="A45" s="148">
        <v>11</v>
      </c>
      <c r="B45" s="149">
        <v>9.5805555555555557</v>
      </c>
      <c r="C45" s="150" t="s">
        <v>102</v>
      </c>
      <c r="D45" s="122">
        <v>2011</v>
      </c>
      <c r="E45" s="115" t="s">
        <v>266</v>
      </c>
      <c r="F45" s="124" t="s">
        <v>247</v>
      </c>
      <c r="G45" s="122" t="s">
        <v>25</v>
      </c>
      <c r="H45" s="178" t="s">
        <v>252</v>
      </c>
      <c r="I45" s="124" t="s">
        <v>251</v>
      </c>
      <c r="J45" s="125" t="s">
        <v>122</v>
      </c>
      <c r="K45" s="126" t="s">
        <v>123</v>
      </c>
    </row>
    <row r="46" spans="1:21" ht="32.1" customHeight="1">
      <c r="A46" s="148">
        <v>12</v>
      </c>
      <c r="B46" s="149">
        <v>9.5847222222222204</v>
      </c>
      <c r="C46" s="150" t="s">
        <v>95</v>
      </c>
      <c r="D46" s="122">
        <v>1986</v>
      </c>
      <c r="E46" s="116" t="s">
        <v>226</v>
      </c>
      <c r="F46" s="124" t="s">
        <v>225</v>
      </c>
      <c r="G46" s="122" t="s">
        <v>25</v>
      </c>
      <c r="H46" s="114" t="s">
        <v>220</v>
      </c>
      <c r="I46" s="124" t="s">
        <v>221</v>
      </c>
      <c r="J46" s="125" t="s">
        <v>222</v>
      </c>
      <c r="K46" s="126" t="s">
        <v>224</v>
      </c>
    </row>
    <row r="47" spans="1:21" ht="32.1" customHeight="1">
      <c r="A47" s="148">
        <v>13</v>
      </c>
      <c r="B47" s="149">
        <v>9.5888888888888903</v>
      </c>
      <c r="C47" s="150" t="s">
        <v>102</v>
      </c>
      <c r="D47" s="122">
        <v>2012</v>
      </c>
      <c r="E47" s="54" t="s">
        <v>243</v>
      </c>
      <c r="F47" s="124" t="s">
        <v>246</v>
      </c>
      <c r="G47" s="122" t="s">
        <v>25</v>
      </c>
      <c r="H47" s="130" t="s">
        <v>244</v>
      </c>
      <c r="I47" s="137" t="s">
        <v>245</v>
      </c>
      <c r="J47" s="133" t="s">
        <v>122</v>
      </c>
      <c r="K47" s="126" t="s">
        <v>123</v>
      </c>
    </row>
    <row r="48" spans="1:21" ht="32.1" customHeight="1">
      <c r="A48" s="148">
        <v>14</v>
      </c>
      <c r="B48" s="149">
        <v>9.5930555555555603</v>
      </c>
      <c r="C48" s="150" t="s">
        <v>102</v>
      </c>
      <c r="D48" s="122">
        <v>2010</v>
      </c>
      <c r="E48" s="123" t="s">
        <v>137</v>
      </c>
      <c r="F48" s="124"/>
      <c r="G48" s="122" t="s">
        <v>25</v>
      </c>
      <c r="H48" s="173" t="s">
        <v>138</v>
      </c>
      <c r="I48" s="124"/>
      <c r="J48" s="125"/>
      <c r="K48" s="126" t="s">
        <v>139</v>
      </c>
    </row>
    <row r="49" spans="1:11" ht="32.1" customHeight="1">
      <c r="A49" s="148">
        <v>15</v>
      </c>
      <c r="B49" s="149">
        <v>9.5972222222222197</v>
      </c>
      <c r="C49" s="150" t="s">
        <v>95</v>
      </c>
      <c r="D49" s="134">
        <v>1988</v>
      </c>
      <c r="E49" s="128" t="s">
        <v>258</v>
      </c>
      <c r="F49" s="182" t="s">
        <v>257</v>
      </c>
      <c r="G49" s="135" t="s">
        <v>25</v>
      </c>
      <c r="H49" s="130" t="s">
        <v>260</v>
      </c>
      <c r="I49" s="124"/>
      <c r="J49" s="125"/>
      <c r="K49" s="126" t="s">
        <v>123</v>
      </c>
    </row>
    <row r="50" spans="1:11" ht="32.1" customHeight="1">
      <c r="A50" s="148">
        <v>16</v>
      </c>
      <c r="B50" s="149">
        <v>9.6013888888888896</v>
      </c>
      <c r="C50" s="150" t="s">
        <v>268</v>
      </c>
      <c r="D50" s="122">
        <v>2003</v>
      </c>
      <c r="E50" s="123" t="s">
        <v>155</v>
      </c>
      <c r="F50" s="124" t="s">
        <v>156</v>
      </c>
      <c r="G50" s="122">
        <v>1</v>
      </c>
      <c r="H50" s="173" t="s">
        <v>160</v>
      </c>
      <c r="I50" s="124" t="s">
        <v>161</v>
      </c>
      <c r="J50" s="125" t="s">
        <v>162</v>
      </c>
      <c r="K50" s="126" t="s">
        <v>101</v>
      </c>
    </row>
    <row r="51" spans="1:11" ht="32.1" customHeight="1">
      <c r="A51" s="148">
        <v>17</v>
      </c>
      <c r="B51" s="149">
        <v>9.6055555555555507</v>
      </c>
      <c r="C51" s="150" t="s">
        <v>95</v>
      </c>
      <c r="D51" s="122">
        <v>2006</v>
      </c>
      <c r="E51" s="212" t="s">
        <v>219</v>
      </c>
      <c r="F51" s="138" t="s">
        <v>223</v>
      </c>
      <c r="G51" s="122" t="s">
        <v>25</v>
      </c>
      <c r="H51" s="114" t="s">
        <v>220</v>
      </c>
      <c r="I51" s="124" t="s">
        <v>221</v>
      </c>
      <c r="J51" s="177" t="s">
        <v>222</v>
      </c>
      <c r="K51" s="126" t="s">
        <v>224</v>
      </c>
    </row>
    <row r="52" spans="1:11" ht="32.1" customHeight="1">
      <c r="A52" s="383" t="s">
        <v>93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5"/>
    </row>
    <row r="53" spans="1:11" ht="32.1" customHeight="1">
      <c r="A53" s="148">
        <v>18</v>
      </c>
      <c r="B53" s="149">
        <v>9.6180555555555554</v>
      </c>
      <c r="C53" s="150" t="s">
        <v>163</v>
      </c>
      <c r="D53" s="122">
        <v>2003</v>
      </c>
      <c r="E53" s="123" t="s">
        <v>155</v>
      </c>
      <c r="F53" s="124" t="s">
        <v>156</v>
      </c>
      <c r="G53" s="122">
        <v>1</v>
      </c>
      <c r="H53" s="173" t="s">
        <v>160</v>
      </c>
      <c r="I53" s="124" t="s">
        <v>161</v>
      </c>
      <c r="J53" s="125" t="s">
        <v>162</v>
      </c>
      <c r="K53" s="126" t="s">
        <v>101</v>
      </c>
    </row>
    <row r="54" spans="1:11" ht="32.1" customHeight="1">
      <c r="A54" s="148">
        <v>19</v>
      </c>
      <c r="B54" s="149">
        <v>9.6222222222222218</v>
      </c>
      <c r="C54" s="150" t="s">
        <v>95</v>
      </c>
      <c r="D54" s="175">
        <v>2008</v>
      </c>
      <c r="E54" s="129" t="s">
        <v>185</v>
      </c>
      <c r="F54" s="176" t="s">
        <v>186</v>
      </c>
      <c r="G54" s="175" t="s">
        <v>25</v>
      </c>
      <c r="H54" s="54" t="s">
        <v>192</v>
      </c>
      <c r="I54" s="176" t="s">
        <v>190</v>
      </c>
      <c r="J54" s="203" t="s">
        <v>191</v>
      </c>
      <c r="K54" s="204" t="s">
        <v>139</v>
      </c>
    </row>
    <row r="55" spans="1:11" ht="32.1" customHeight="1">
      <c r="A55" s="148">
        <v>20</v>
      </c>
      <c r="B55" s="149">
        <v>9.62638888888889</v>
      </c>
      <c r="C55" s="150" t="s">
        <v>102</v>
      </c>
      <c r="D55" s="175">
        <v>2011</v>
      </c>
      <c r="E55" s="132" t="s">
        <v>253</v>
      </c>
      <c r="F55" s="124" t="s">
        <v>254</v>
      </c>
      <c r="G55" s="122">
        <v>2</v>
      </c>
      <c r="H55" s="130" t="s">
        <v>259</v>
      </c>
      <c r="I55" s="124" t="s">
        <v>255</v>
      </c>
      <c r="J55" s="133" t="s">
        <v>256</v>
      </c>
      <c r="K55" s="126" t="s">
        <v>123</v>
      </c>
    </row>
    <row r="56" spans="1:11" ht="32.1" customHeight="1">
      <c r="A56" s="148">
        <v>21</v>
      </c>
      <c r="B56" s="149">
        <v>9.6305555555555493</v>
      </c>
      <c r="C56" s="150" t="s">
        <v>102</v>
      </c>
      <c r="D56" s="122">
        <v>2011</v>
      </c>
      <c r="E56" s="115" t="s">
        <v>266</v>
      </c>
      <c r="F56" s="124" t="s">
        <v>247</v>
      </c>
      <c r="G56" s="122" t="s">
        <v>25</v>
      </c>
      <c r="H56" s="130" t="s">
        <v>248</v>
      </c>
      <c r="I56" s="124" t="s">
        <v>249</v>
      </c>
      <c r="J56" s="133" t="s">
        <v>122</v>
      </c>
      <c r="K56" s="168" t="s">
        <v>123</v>
      </c>
    </row>
    <row r="57" spans="1:11" ht="32.1" customHeight="1">
      <c r="A57" s="386" t="s">
        <v>98</v>
      </c>
      <c r="B57" s="387"/>
      <c r="C57" s="387"/>
      <c r="D57" s="387"/>
      <c r="E57" s="387"/>
      <c r="F57" s="387"/>
      <c r="G57" s="387"/>
      <c r="H57" s="387"/>
      <c r="I57" s="387"/>
      <c r="J57" s="387"/>
      <c r="K57" s="388"/>
    </row>
  </sheetData>
  <mergeCells count="24">
    <mergeCell ref="A8:K8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52:K52"/>
    <mergeCell ref="A57:K57"/>
    <mergeCell ref="A15:K15"/>
    <mergeCell ref="A22:K22"/>
    <mergeCell ref="A27:K27"/>
    <mergeCell ref="A32:K32"/>
    <mergeCell ref="A33:K33"/>
    <mergeCell ref="A43:K43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68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workbookViewId="0">
      <selection activeCell="O13" sqref="O13"/>
    </sheetView>
  </sheetViews>
  <sheetFormatPr defaultColWidth="8.88671875" defaultRowHeight="13.2"/>
  <cols>
    <col min="1" max="1" width="4.6640625" style="240" customWidth="1"/>
    <col min="2" max="2" width="24.6640625" style="240" hidden="1" customWidth="1"/>
    <col min="3" max="3" width="10.6640625" style="240" hidden="1" customWidth="1"/>
    <col min="4" max="4" width="6.6640625" style="240" hidden="1" customWidth="1"/>
    <col min="5" max="5" width="24.6640625" style="240" customWidth="1"/>
    <col min="6" max="6" width="8.6640625" style="240" hidden="1" customWidth="1"/>
    <col min="7" max="7" width="6.6640625" style="240" customWidth="1"/>
    <col min="8" max="8" width="36.6640625" style="240" customWidth="1"/>
    <col min="9" max="9" width="8.6640625" style="240" hidden="1" customWidth="1"/>
    <col min="10" max="10" width="17.6640625" style="240" hidden="1" customWidth="1"/>
    <col min="11" max="11" width="22.6640625" style="240" customWidth="1"/>
    <col min="12" max="18" width="8.6640625" style="107" customWidth="1"/>
    <col min="19" max="19" width="4.6640625" style="107" customWidth="1"/>
    <col min="20" max="20" width="6.6640625" style="107" customWidth="1"/>
    <col min="21" max="21" width="8.6640625" style="107" customWidth="1"/>
    <col min="22" max="24" width="4.6640625" style="107" customWidth="1"/>
    <col min="25" max="25" width="8.88671875" style="107"/>
    <col min="26" max="26" width="6.6640625" style="107" hidden="1" customWidth="1"/>
    <col min="27" max="16384" width="8.88671875" style="107"/>
  </cols>
  <sheetData>
    <row r="1" spans="1:26" ht="30" customHeight="1">
      <c r="A1" s="452" t="s">
        <v>476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</row>
    <row r="2" spans="1:26" ht="25.05" customHeight="1">
      <c r="A2" s="451" t="s">
        <v>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</row>
    <row r="3" spans="1:26" ht="25.05" customHeight="1">
      <c r="A3" s="451" t="s">
        <v>331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</row>
    <row r="4" spans="1:26" ht="25.05" customHeight="1">
      <c r="A4" s="451" t="s">
        <v>501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</row>
    <row r="5" spans="1:26" ht="25.05" customHeight="1">
      <c r="A5" s="451" t="s">
        <v>483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</row>
    <row r="6" spans="1:26" ht="30" customHeight="1">
      <c r="A6" s="451" t="s">
        <v>18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</row>
    <row r="7" spans="1:26" ht="30" customHeight="1">
      <c r="A7" s="455" t="s">
        <v>485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331"/>
    </row>
    <row r="8" spans="1:26" ht="25.05" customHeight="1">
      <c r="A8" s="419" t="s">
        <v>481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</row>
    <row r="9" spans="1:26" ht="25.05" customHeight="1">
      <c r="A9" s="458" t="s">
        <v>265</v>
      </c>
      <c r="B9" s="458"/>
      <c r="C9" s="458"/>
      <c r="D9" s="458"/>
      <c r="E9" s="458"/>
      <c r="F9" s="458"/>
      <c r="G9" s="458"/>
      <c r="H9" s="239"/>
      <c r="I9" s="239"/>
      <c r="J9" s="239"/>
      <c r="K9" s="239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459" t="s">
        <v>330</v>
      </c>
      <c r="W9" s="459"/>
      <c r="X9" s="459"/>
      <c r="Y9" s="459"/>
      <c r="Z9" s="459"/>
    </row>
    <row r="10" spans="1:26" ht="20.100000000000001" customHeight="1">
      <c r="A10" s="454" t="s">
        <v>1</v>
      </c>
      <c r="B10" s="424" t="s">
        <v>96</v>
      </c>
      <c r="C10" s="424" t="s">
        <v>97</v>
      </c>
      <c r="D10" s="395" t="s">
        <v>19</v>
      </c>
      <c r="E10" s="453" t="s">
        <v>15</v>
      </c>
      <c r="F10" s="453" t="s">
        <v>11</v>
      </c>
      <c r="G10" s="454" t="s">
        <v>10</v>
      </c>
      <c r="H10" s="453" t="s">
        <v>16</v>
      </c>
      <c r="I10" s="453" t="s">
        <v>11</v>
      </c>
      <c r="J10" s="453" t="s">
        <v>8</v>
      </c>
      <c r="K10" s="453" t="s">
        <v>4</v>
      </c>
      <c r="L10" s="445" t="s">
        <v>79</v>
      </c>
      <c r="M10" s="445"/>
      <c r="N10" s="445"/>
      <c r="O10" s="445"/>
      <c r="P10" s="445"/>
      <c r="Q10" s="445"/>
      <c r="R10" s="445"/>
      <c r="S10" s="445"/>
      <c r="T10" s="445" t="s">
        <v>5</v>
      </c>
      <c r="U10" s="445"/>
      <c r="V10" s="445"/>
      <c r="W10" s="405" t="s">
        <v>22</v>
      </c>
      <c r="X10" s="405" t="s">
        <v>23</v>
      </c>
      <c r="Y10" s="434" t="s">
        <v>20</v>
      </c>
      <c r="Z10" s="444" t="s">
        <v>13</v>
      </c>
    </row>
    <row r="11" spans="1:26" ht="39.9" customHeight="1">
      <c r="A11" s="454"/>
      <c r="B11" s="425"/>
      <c r="C11" s="425"/>
      <c r="D11" s="395"/>
      <c r="E11" s="453"/>
      <c r="F11" s="453"/>
      <c r="G11" s="453"/>
      <c r="H11" s="453"/>
      <c r="I11" s="453"/>
      <c r="J11" s="453"/>
      <c r="K11" s="453"/>
      <c r="L11" s="119" t="s">
        <v>283</v>
      </c>
      <c r="M11" s="119" t="s">
        <v>284</v>
      </c>
      <c r="N11" s="119" t="s">
        <v>285</v>
      </c>
      <c r="O11" s="119" t="s">
        <v>286</v>
      </c>
      <c r="P11" s="120" t="s">
        <v>484</v>
      </c>
      <c r="Q11" s="120" t="s">
        <v>84</v>
      </c>
      <c r="R11" s="118" t="s">
        <v>0</v>
      </c>
      <c r="S11" s="30" t="s">
        <v>1</v>
      </c>
      <c r="T11" s="30" t="s">
        <v>14</v>
      </c>
      <c r="U11" s="118" t="s">
        <v>0</v>
      </c>
      <c r="V11" s="30" t="s">
        <v>1</v>
      </c>
      <c r="W11" s="405"/>
      <c r="X11" s="405"/>
      <c r="Y11" s="456"/>
      <c r="Z11" s="457"/>
    </row>
    <row r="12" spans="1:26" s="158" customFormat="1" ht="31.95" customHeight="1">
      <c r="A12" s="269">
        <f>RANK(Y12,$Y$12:$Y$12,0)</f>
        <v>1</v>
      </c>
      <c r="B12" s="117" t="s">
        <v>149</v>
      </c>
      <c r="C12" s="165" t="s">
        <v>150</v>
      </c>
      <c r="D12" s="122" t="s">
        <v>146</v>
      </c>
      <c r="E12" s="117" t="s">
        <v>147</v>
      </c>
      <c r="F12" s="124" t="s">
        <v>148</v>
      </c>
      <c r="G12" s="122" t="s">
        <v>27</v>
      </c>
      <c r="H12" s="50" t="s">
        <v>240</v>
      </c>
      <c r="I12" s="124" t="s">
        <v>237</v>
      </c>
      <c r="J12" s="177" t="s">
        <v>122</v>
      </c>
      <c r="K12" s="168" t="s">
        <v>123</v>
      </c>
      <c r="L12" s="256">
        <v>7</v>
      </c>
      <c r="M12" s="256">
        <v>7.2</v>
      </c>
      <c r="N12" s="256">
        <v>7.3</v>
      </c>
      <c r="O12" s="256">
        <v>6.3</v>
      </c>
      <c r="P12" s="257">
        <v>6.8</v>
      </c>
      <c r="Q12" s="257">
        <f>SUM(L12:P12)</f>
        <v>34.6</v>
      </c>
      <c r="R12" s="258">
        <f>Q12/0.5</f>
        <v>69.2</v>
      </c>
      <c r="S12" s="259">
        <f>RANK(R12,R$12:R$12,0)</f>
        <v>1</v>
      </c>
      <c r="T12" s="257">
        <v>187</v>
      </c>
      <c r="U12" s="255">
        <f>T12/2.8</f>
        <v>66.785714285714292</v>
      </c>
      <c r="V12" s="259">
        <f>RANK(U12,U$12:U$12,0)</f>
        <v>1</v>
      </c>
      <c r="W12" s="260"/>
      <c r="X12" s="260"/>
      <c r="Y12" s="258">
        <f>(R12+U12)/2</f>
        <v>67.992857142857147</v>
      </c>
      <c r="Z12" s="157"/>
    </row>
    <row r="13" spans="1:26" customFormat="1" ht="30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26" customFormat="1" ht="30" customHeight="1">
      <c r="A14" s="102"/>
      <c r="B14" s="102"/>
      <c r="C14" s="102"/>
      <c r="D14" s="102"/>
      <c r="E14" s="23" t="s">
        <v>2</v>
      </c>
      <c r="F14" s="101"/>
      <c r="G14" s="101"/>
      <c r="H14" s="102"/>
      <c r="I14" s="102"/>
      <c r="J14" s="103"/>
      <c r="K14" s="101" t="s">
        <v>482</v>
      </c>
      <c r="L14" s="7"/>
      <c r="M14" s="98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6" customFormat="1" ht="30" customHeight="1">
      <c r="A15" s="238"/>
      <c r="B15" s="238"/>
      <c r="C15" s="238"/>
      <c r="D15" s="238"/>
      <c r="E15" s="26" t="s">
        <v>3</v>
      </c>
      <c r="F15" s="104"/>
      <c r="G15" s="104"/>
      <c r="H15" s="100"/>
      <c r="I15" s="100"/>
      <c r="J15" s="105"/>
      <c r="K15" s="100" t="s">
        <v>480</v>
      </c>
      <c r="L15" s="7"/>
      <c r="M15" s="25"/>
      <c r="N15" s="21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</sheetData>
  <mergeCells count="27">
    <mergeCell ref="A6:Z6"/>
    <mergeCell ref="A1:Z1"/>
    <mergeCell ref="A2:Z2"/>
    <mergeCell ref="A3:Z3"/>
    <mergeCell ref="A4:Z4"/>
    <mergeCell ref="A5:Z5"/>
    <mergeCell ref="C10:C11"/>
    <mergeCell ref="D10:D11"/>
    <mergeCell ref="E10:E11"/>
    <mergeCell ref="F10:F11"/>
    <mergeCell ref="G10:G11"/>
    <mergeCell ref="A7:Y7"/>
    <mergeCell ref="W10:W11"/>
    <mergeCell ref="X10:X11"/>
    <mergeCell ref="Y10:Y11"/>
    <mergeCell ref="Z10:Z11"/>
    <mergeCell ref="H10:H11"/>
    <mergeCell ref="I10:I11"/>
    <mergeCell ref="J10:J11"/>
    <mergeCell ref="K10:K11"/>
    <mergeCell ref="L10:S10"/>
    <mergeCell ref="T10:V10"/>
    <mergeCell ref="A8:Z8"/>
    <mergeCell ref="A9:G9"/>
    <mergeCell ref="V9:Z9"/>
    <mergeCell ref="A10:A11"/>
    <mergeCell ref="B10:B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6"/>
  <sheetViews>
    <sheetView zoomScaleNormal="100" workbookViewId="0">
      <selection activeCell="T9" sqref="T9"/>
    </sheetView>
  </sheetViews>
  <sheetFormatPr defaultColWidth="9.109375" defaultRowHeight="13.2"/>
  <cols>
    <col min="1" max="1" width="4.6640625" style="107" customWidth="1"/>
    <col min="2" max="2" width="24.6640625" style="240" hidden="1" customWidth="1"/>
    <col min="3" max="3" width="10.6640625" style="240" hidden="1" customWidth="1"/>
    <col min="4" max="4" width="6.6640625" style="240" hidden="1" customWidth="1"/>
    <col min="5" max="5" width="24.6640625" style="240" customWidth="1"/>
    <col min="6" max="6" width="8.6640625" style="240" hidden="1" customWidth="1"/>
    <col min="7" max="7" width="6.6640625" style="240" customWidth="1"/>
    <col min="8" max="8" width="36.6640625" style="240" customWidth="1"/>
    <col min="9" max="9" width="8.6640625" style="240" hidden="1" customWidth="1"/>
    <col min="10" max="10" width="17.6640625" style="240" hidden="1" customWidth="1"/>
    <col min="11" max="11" width="22.77734375" style="240" customWidth="1"/>
    <col min="12" max="16" width="13.6640625" style="107" customWidth="1"/>
    <col min="17" max="17" width="4.6640625" style="107" customWidth="1"/>
    <col min="18" max="19" width="8.6640625" style="107" customWidth="1"/>
    <col min="20" max="255" width="9.109375" style="107"/>
    <col min="256" max="256" width="4.6640625" style="107" customWidth="1"/>
    <col min="257" max="258" width="0" style="107" hidden="1" customWidth="1"/>
    <col min="259" max="259" width="24.6640625" style="107" customWidth="1"/>
    <col min="260" max="260" width="0" style="107" hidden="1" customWidth="1"/>
    <col min="261" max="261" width="6.6640625" style="107" customWidth="1"/>
    <col min="262" max="262" width="36.6640625" style="107" customWidth="1"/>
    <col min="263" max="265" width="0" style="107" hidden="1" customWidth="1"/>
    <col min="266" max="267" width="17.6640625" style="107" customWidth="1"/>
    <col min="268" max="272" width="13.6640625" style="107" customWidth="1"/>
    <col min="273" max="273" width="4.6640625" style="107" customWidth="1"/>
    <col min="274" max="275" width="8.6640625" style="107" customWidth="1"/>
    <col min="276" max="511" width="9.109375" style="107"/>
    <col min="512" max="512" width="4.6640625" style="107" customWidth="1"/>
    <col min="513" max="514" width="0" style="107" hidden="1" customWidth="1"/>
    <col min="515" max="515" width="24.6640625" style="107" customWidth="1"/>
    <col min="516" max="516" width="0" style="107" hidden="1" customWidth="1"/>
    <col min="517" max="517" width="6.6640625" style="107" customWidth="1"/>
    <col min="518" max="518" width="36.6640625" style="107" customWidth="1"/>
    <col min="519" max="521" width="0" style="107" hidden="1" customWidth="1"/>
    <col min="522" max="523" width="17.6640625" style="107" customWidth="1"/>
    <col min="524" max="528" width="13.6640625" style="107" customWidth="1"/>
    <col min="529" max="529" width="4.6640625" style="107" customWidth="1"/>
    <col min="530" max="531" width="8.6640625" style="107" customWidth="1"/>
    <col min="532" max="767" width="9.109375" style="107"/>
    <col min="768" max="768" width="4.6640625" style="107" customWidth="1"/>
    <col min="769" max="770" width="0" style="107" hidden="1" customWidth="1"/>
    <col min="771" max="771" width="24.6640625" style="107" customWidth="1"/>
    <col min="772" max="772" width="0" style="107" hidden="1" customWidth="1"/>
    <col min="773" max="773" width="6.6640625" style="107" customWidth="1"/>
    <col min="774" max="774" width="36.6640625" style="107" customWidth="1"/>
    <col min="775" max="777" width="0" style="107" hidden="1" customWidth="1"/>
    <col min="778" max="779" width="17.6640625" style="107" customWidth="1"/>
    <col min="780" max="784" width="13.6640625" style="107" customWidth="1"/>
    <col min="785" max="785" width="4.6640625" style="107" customWidth="1"/>
    <col min="786" max="787" width="8.6640625" style="107" customWidth="1"/>
    <col min="788" max="1023" width="9.109375" style="107"/>
    <col min="1024" max="1024" width="4.6640625" style="107" customWidth="1"/>
    <col min="1025" max="1026" width="0" style="107" hidden="1" customWidth="1"/>
    <col min="1027" max="1027" width="24.6640625" style="107" customWidth="1"/>
    <col min="1028" max="1028" width="0" style="107" hidden="1" customWidth="1"/>
    <col min="1029" max="1029" width="6.6640625" style="107" customWidth="1"/>
    <col min="1030" max="1030" width="36.6640625" style="107" customWidth="1"/>
    <col min="1031" max="1033" width="0" style="107" hidden="1" customWidth="1"/>
    <col min="1034" max="1035" width="17.6640625" style="107" customWidth="1"/>
    <col min="1036" max="1040" width="13.6640625" style="107" customWidth="1"/>
    <col min="1041" max="1041" width="4.6640625" style="107" customWidth="1"/>
    <col min="1042" max="1043" width="8.6640625" style="107" customWidth="1"/>
    <col min="1044" max="1279" width="9.109375" style="107"/>
    <col min="1280" max="1280" width="4.6640625" style="107" customWidth="1"/>
    <col min="1281" max="1282" width="0" style="107" hidden="1" customWidth="1"/>
    <col min="1283" max="1283" width="24.6640625" style="107" customWidth="1"/>
    <col min="1284" max="1284" width="0" style="107" hidden="1" customWidth="1"/>
    <col min="1285" max="1285" width="6.6640625" style="107" customWidth="1"/>
    <col min="1286" max="1286" width="36.6640625" style="107" customWidth="1"/>
    <col min="1287" max="1289" width="0" style="107" hidden="1" customWidth="1"/>
    <col min="1290" max="1291" width="17.6640625" style="107" customWidth="1"/>
    <col min="1292" max="1296" width="13.6640625" style="107" customWidth="1"/>
    <col min="1297" max="1297" width="4.6640625" style="107" customWidth="1"/>
    <col min="1298" max="1299" width="8.6640625" style="107" customWidth="1"/>
    <col min="1300" max="1535" width="9.109375" style="107"/>
    <col min="1536" max="1536" width="4.6640625" style="107" customWidth="1"/>
    <col min="1537" max="1538" width="0" style="107" hidden="1" customWidth="1"/>
    <col min="1539" max="1539" width="24.6640625" style="107" customWidth="1"/>
    <col min="1540" max="1540" width="0" style="107" hidden="1" customWidth="1"/>
    <col min="1541" max="1541" width="6.6640625" style="107" customWidth="1"/>
    <col min="1542" max="1542" width="36.6640625" style="107" customWidth="1"/>
    <col min="1543" max="1545" width="0" style="107" hidden="1" customWidth="1"/>
    <col min="1546" max="1547" width="17.6640625" style="107" customWidth="1"/>
    <col min="1548" max="1552" width="13.6640625" style="107" customWidth="1"/>
    <col min="1553" max="1553" width="4.6640625" style="107" customWidth="1"/>
    <col min="1554" max="1555" width="8.6640625" style="107" customWidth="1"/>
    <col min="1556" max="1791" width="9.109375" style="107"/>
    <col min="1792" max="1792" width="4.6640625" style="107" customWidth="1"/>
    <col min="1793" max="1794" width="0" style="107" hidden="1" customWidth="1"/>
    <col min="1795" max="1795" width="24.6640625" style="107" customWidth="1"/>
    <col min="1796" max="1796" width="0" style="107" hidden="1" customWidth="1"/>
    <col min="1797" max="1797" width="6.6640625" style="107" customWidth="1"/>
    <col min="1798" max="1798" width="36.6640625" style="107" customWidth="1"/>
    <col min="1799" max="1801" width="0" style="107" hidden="1" customWidth="1"/>
    <col min="1802" max="1803" width="17.6640625" style="107" customWidth="1"/>
    <col min="1804" max="1808" width="13.6640625" style="107" customWidth="1"/>
    <col min="1809" max="1809" width="4.6640625" style="107" customWidth="1"/>
    <col min="1810" max="1811" width="8.6640625" style="107" customWidth="1"/>
    <col min="1812" max="2047" width="9.109375" style="107"/>
    <col min="2048" max="2048" width="4.6640625" style="107" customWidth="1"/>
    <col min="2049" max="2050" width="0" style="107" hidden="1" customWidth="1"/>
    <col min="2051" max="2051" width="24.6640625" style="107" customWidth="1"/>
    <col min="2052" max="2052" width="0" style="107" hidden="1" customWidth="1"/>
    <col min="2053" max="2053" width="6.6640625" style="107" customWidth="1"/>
    <col min="2054" max="2054" width="36.6640625" style="107" customWidth="1"/>
    <col min="2055" max="2057" width="0" style="107" hidden="1" customWidth="1"/>
    <col min="2058" max="2059" width="17.6640625" style="107" customWidth="1"/>
    <col min="2060" max="2064" width="13.6640625" style="107" customWidth="1"/>
    <col min="2065" max="2065" width="4.6640625" style="107" customWidth="1"/>
    <col min="2066" max="2067" width="8.6640625" style="107" customWidth="1"/>
    <col min="2068" max="2303" width="9.109375" style="107"/>
    <col min="2304" max="2304" width="4.6640625" style="107" customWidth="1"/>
    <col min="2305" max="2306" width="0" style="107" hidden="1" customWidth="1"/>
    <col min="2307" max="2307" width="24.6640625" style="107" customWidth="1"/>
    <col min="2308" max="2308" width="0" style="107" hidden="1" customWidth="1"/>
    <col min="2309" max="2309" width="6.6640625" style="107" customWidth="1"/>
    <col min="2310" max="2310" width="36.6640625" style="107" customWidth="1"/>
    <col min="2311" max="2313" width="0" style="107" hidden="1" customWidth="1"/>
    <col min="2314" max="2315" width="17.6640625" style="107" customWidth="1"/>
    <col min="2316" max="2320" width="13.6640625" style="107" customWidth="1"/>
    <col min="2321" max="2321" width="4.6640625" style="107" customWidth="1"/>
    <col min="2322" max="2323" width="8.6640625" style="107" customWidth="1"/>
    <col min="2324" max="2559" width="9.109375" style="107"/>
    <col min="2560" max="2560" width="4.6640625" style="107" customWidth="1"/>
    <col min="2561" max="2562" width="0" style="107" hidden="1" customWidth="1"/>
    <col min="2563" max="2563" width="24.6640625" style="107" customWidth="1"/>
    <col min="2564" max="2564" width="0" style="107" hidden="1" customWidth="1"/>
    <col min="2565" max="2565" width="6.6640625" style="107" customWidth="1"/>
    <col min="2566" max="2566" width="36.6640625" style="107" customWidth="1"/>
    <col min="2567" max="2569" width="0" style="107" hidden="1" customWidth="1"/>
    <col min="2570" max="2571" width="17.6640625" style="107" customWidth="1"/>
    <col min="2572" max="2576" width="13.6640625" style="107" customWidth="1"/>
    <col min="2577" max="2577" width="4.6640625" style="107" customWidth="1"/>
    <col min="2578" max="2579" width="8.6640625" style="107" customWidth="1"/>
    <col min="2580" max="2815" width="9.109375" style="107"/>
    <col min="2816" max="2816" width="4.6640625" style="107" customWidth="1"/>
    <col min="2817" max="2818" width="0" style="107" hidden="1" customWidth="1"/>
    <col min="2819" max="2819" width="24.6640625" style="107" customWidth="1"/>
    <col min="2820" max="2820" width="0" style="107" hidden="1" customWidth="1"/>
    <col min="2821" max="2821" width="6.6640625" style="107" customWidth="1"/>
    <col min="2822" max="2822" width="36.6640625" style="107" customWidth="1"/>
    <col min="2823" max="2825" width="0" style="107" hidden="1" customWidth="1"/>
    <col min="2826" max="2827" width="17.6640625" style="107" customWidth="1"/>
    <col min="2828" max="2832" width="13.6640625" style="107" customWidth="1"/>
    <col min="2833" max="2833" width="4.6640625" style="107" customWidth="1"/>
    <col min="2834" max="2835" width="8.6640625" style="107" customWidth="1"/>
    <col min="2836" max="3071" width="9.109375" style="107"/>
    <col min="3072" max="3072" width="4.6640625" style="107" customWidth="1"/>
    <col min="3073" max="3074" width="0" style="107" hidden="1" customWidth="1"/>
    <col min="3075" max="3075" width="24.6640625" style="107" customWidth="1"/>
    <col min="3076" max="3076" width="0" style="107" hidden="1" customWidth="1"/>
    <col min="3077" max="3077" width="6.6640625" style="107" customWidth="1"/>
    <col min="3078" max="3078" width="36.6640625" style="107" customWidth="1"/>
    <col min="3079" max="3081" width="0" style="107" hidden="1" customWidth="1"/>
    <col min="3082" max="3083" width="17.6640625" style="107" customWidth="1"/>
    <col min="3084" max="3088" width="13.6640625" style="107" customWidth="1"/>
    <col min="3089" max="3089" width="4.6640625" style="107" customWidth="1"/>
    <col min="3090" max="3091" width="8.6640625" style="107" customWidth="1"/>
    <col min="3092" max="3327" width="9.109375" style="107"/>
    <col min="3328" max="3328" width="4.6640625" style="107" customWidth="1"/>
    <col min="3329" max="3330" width="0" style="107" hidden="1" customWidth="1"/>
    <col min="3331" max="3331" width="24.6640625" style="107" customWidth="1"/>
    <col min="3332" max="3332" width="0" style="107" hidden="1" customWidth="1"/>
    <col min="3333" max="3333" width="6.6640625" style="107" customWidth="1"/>
    <col min="3334" max="3334" width="36.6640625" style="107" customWidth="1"/>
    <col min="3335" max="3337" width="0" style="107" hidden="1" customWidth="1"/>
    <col min="3338" max="3339" width="17.6640625" style="107" customWidth="1"/>
    <col min="3340" max="3344" width="13.6640625" style="107" customWidth="1"/>
    <col min="3345" max="3345" width="4.6640625" style="107" customWidth="1"/>
    <col min="3346" max="3347" width="8.6640625" style="107" customWidth="1"/>
    <col min="3348" max="3583" width="9.109375" style="107"/>
    <col min="3584" max="3584" width="4.6640625" style="107" customWidth="1"/>
    <col min="3585" max="3586" width="0" style="107" hidden="1" customWidth="1"/>
    <col min="3587" max="3587" width="24.6640625" style="107" customWidth="1"/>
    <col min="3588" max="3588" width="0" style="107" hidden="1" customWidth="1"/>
    <col min="3589" max="3589" width="6.6640625" style="107" customWidth="1"/>
    <col min="3590" max="3590" width="36.6640625" style="107" customWidth="1"/>
    <col min="3591" max="3593" width="0" style="107" hidden="1" customWidth="1"/>
    <col min="3594" max="3595" width="17.6640625" style="107" customWidth="1"/>
    <col min="3596" max="3600" width="13.6640625" style="107" customWidth="1"/>
    <col min="3601" max="3601" width="4.6640625" style="107" customWidth="1"/>
    <col min="3602" max="3603" width="8.6640625" style="107" customWidth="1"/>
    <col min="3604" max="3839" width="9.109375" style="107"/>
    <col min="3840" max="3840" width="4.6640625" style="107" customWidth="1"/>
    <col min="3841" max="3842" width="0" style="107" hidden="1" customWidth="1"/>
    <col min="3843" max="3843" width="24.6640625" style="107" customWidth="1"/>
    <col min="3844" max="3844" width="0" style="107" hidden="1" customWidth="1"/>
    <col min="3845" max="3845" width="6.6640625" style="107" customWidth="1"/>
    <col min="3846" max="3846" width="36.6640625" style="107" customWidth="1"/>
    <col min="3847" max="3849" width="0" style="107" hidden="1" customWidth="1"/>
    <col min="3850" max="3851" width="17.6640625" style="107" customWidth="1"/>
    <col min="3852" max="3856" width="13.6640625" style="107" customWidth="1"/>
    <col min="3857" max="3857" width="4.6640625" style="107" customWidth="1"/>
    <col min="3858" max="3859" width="8.6640625" style="107" customWidth="1"/>
    <col min="3860" max="4095" width="9.109375" style="107"/>
    <col min="4096" max="4096" width="4.6640625" style="107" customWidth="1"/>
    <col min="4097" max="4098" width="0" style="107" hidden="1" customWidth="1"/>
    <col min="4099" max="4099" width="24.6640625" style="107" customWidth="1"/>
    <col min="4100" max="4100" width="0" style="107" hidden="1" customWidth="1"/>
    <col min="4101" max="4101" width="6.6640625" style="107" customWidth="1"/>
    <col min="4102" max="4102" width="36.6640625" style="107" customWidth="1"/>
    <col min="4103" max="4105" width="0" style="107" hidden="1" customWidth="1"/>
    <col min="4106" max="4107" width="17.6640625" style="107" customWidth="1"/>
    <col min="4108" max="4112" width="13.6640625" style="107" customWidth="1"/>
    <col min="4113" max="4113" width="4.6640625" style="107" customWidth="1"/>
    <col min="4114" max="4115" width="8.6640625" style="107" customWidth="1"/>
    <col min="4116" max="4351" width="9.109375" style="107"/>
    <col min="4352" max="4352" width="4.6640625" style="107" customWidth="1"/>
    <col min="4353" max="4354" width="0" style="107" hidden="1" customWidth="1"/>
    <col min="4355" max="4355" width="24.6640625" style="107" customWidth="1"/>
    <col min="4356" max="4356" width="0" style="107" hidden="1" customWidth="1"/>
    <col min="4357" max="4357" width="6.6640625" style="107" customWidth="1"/>
    <col min="4358" max="4358" width="36.6640625" style="107" customWidth="1"/>
    <col min="4359" max="4361" width="0" style="107" hidden="1" customWidth="1"/>
    <col min="4362" max="4363" width="17.6640625" style="107" customWidth="1"/>
    <col min="4364" max="4368" width="13.6640625" style="107" customWidth="1"/>
    <col min="4369" max="4369" width="4.6640625" style="107" customWidth="1"/>
    <col min="4370" max="4371" width="8.6640625" style="107" customWidth="1"/>
    <col min="4372" max="4607" width="9.109375" style="107"/>
    <col min="4608" max="4608" width="4.6640625" style="107" customWidth="1"/>
    <col min="4609" max="4610" width="0" style="107" hidden="1" customWidth="1"/>
    <col min="4611" max="4611" width="24.6640625" style="107" customWidth="1"/>
    <col min="4612" max="4612" width="0" style="107" hidden="1" customWidth="1"/>
    <col min="4613" max="4613" width="6.6640625" style="107" customWidth="1"/>
    <col min="4614" max="4614" width="36.6640625" style="107" customWidth="1"/>
    <col min="4615" max="4617" width="0" style="107" hidden="1" customWidth="1"/>
    <col min="4618" max="4619" width="17.6640625" style="107" customWidth="1"/>
    <col min="4620" max="4624" width="13.6640625" style="107" customWidth="1"/>
    <col min="4625" max="4625" width="4.6640625" style="107" customWidth="1"/>
    <col min="4626" max="4627" width="8.6640625" style="107" customWidth="1"/>
    <col min="4628" max="4863" width="9.109375" style="107"/>
    <col min="4864" max="4864" width="4.6640625" style="107" customWidth="1"/>
    <col min="4865" max="4866" width="0" style="107" hidden="1" customWidth="1"/>
    <col min="4867" max="4867" width="24.6640625" style="107" customWidth="1"/>
    <col min="4868" max="4868" width="0" style="107" hidden="1" customWidth="1"/>
    <col min="4869" max="4869" width="6.6640625" style="107" customWidth="1"/>
    <col min="4870" max="4870" width="36.6640625" style="107" customWidth="1"/>
    <col min="4871" max="4873" width="0" style="107" hidden="1" customWidth="1"/>
    <col min="4874" max="4875" width="17.6640625" style="107" customWidth="1"/>
    <col min="4876" max="4880" width="13.6640625" style="107" customWidth="1"/>
    <col min="4881" max="4881" width="4.6640625" style="107" customWidth="1"/>
    <col min="4882" max="4883" width="8.6640625" style="107" customWidth="1"/>
    <col min="4884" max="5119" width="9.109375" style="107"/>
    <col min="5120" max="5120" width="4.6640625" style="107" customWidth="1"/>
    <col min="5121" max="5122" width="0" style="107" hidden="1" customWidth="1"/>
    <col min="5123" max="5123" width="24.6640625" style="107" customWidth="1"/>
    <col min="5124" max="5124" width="0" style="107" hidden="1" customWidth="1"/>
    <col min="5125" max="5125" width="6.6640625" style="107" customWidth="1"/>
    <col min="5126" max="5126" width="36.6640625" style="107" customWidth="1"/>
    <col min="5127" max="5129" width="0" style="107" hidden="1" customWidth="1"/>
    <col min="5130" max="5131" width="17.6640625" style="107" customWidth="1"/>
    <col min="5132" max="5136" width="13.6640625" style="107" customWidth="1"/>
    <col min="5137" max="5137" width="4.6640625" style="107" customWidth="1"/>
    <col min="5138" max="5139" width="8.6640625" style="107" customWidth="1"/>
    <col min="5140" max="5375" width="9.109375" style="107"/>
    <col min="5376" max="5376" width="4.6640625" style="107" customWidth="1"/>
    <col min="5377" max="5378" width="0" style="107" hidden="1" customWidth="1"/>
    <col min="5379" max="5379" width="24.6640625" style="107" customWidth="1"/>
    <col min="5380" max="5380" width="0" style="107" hidden="1" customWidth="1"/>
    <col min="5381" max="5381" width="6.6640625" style="107" customWidth="1"/>
    <col min="5382" max="5382" width="36.6640625" style="107" customWidth="1"/>
    <col min="5383" max="5385" width="0" style="107" hidden="1" customWidth="1"/>
    <col min="5386" max="5387" width="17.6640625" style="107" customWidth="1"/>
    <col min="5388" max="5392" width="13.6640625" style="107" customWidth="1"/>
    <col min="5393" max="5393" width="4.6640625" style="107" customWidth="1"/>
    <col min="5394" max="5395" width="8.6640625" style="107" customWidth="1"/>
    <col min="5396" max="5631" width="9.109375" style="107"/>
    <col min="5632" max="5632" width="4.6640625" style="107" customWidth="1"/>
    <col min="5633" max="5634" width="0" style="107" hidden="1" customWidth="1"/>
    <col min="5635" max="5635" width="24.6640625" style="107" customWidth="1"/>
    <col min="5636" max="5636" width="0" style="107" hidden="1" customWidth="1"/>
    <col min="5637" max="5637" width="6.6640625" style="107" customWidth="1"/>
    <col min="5638" max="5638" width="36.6640625" style="107" customWidth="1"/>
    <col min="5639" max="5641" width="0" style="107" hidden="1" customWidth="1"/>
    <col min="5642" max="5643" width="17.6640625" style="107" customWidth="1"/>
    <col min="5644" max="5648" width="13.6640625" style="107" customWidth="1"/>
    <col min="5649" max="5649" width="4.6640625" style="107" customWidth="1"/>
    <col min="5650" max="5651" width="8.6640625" style="107" customWidth="1"/>
    <col min="5652" max="5887" width="9.109375" style="107"/>
    <col min="5888" max="5888" width="4.6640625" style="107" customWidth="1"/>
    <col min="5889" max="5890" width="0" style="107" hidden="1" customWidth="1"/>
    <col min="5891" max="5891" width="24.6640625" style="107" customWidth="1"/>
    <col min="5892" max="5892" width="0" style="107" hidden="1" customWidth="1"/>
    <col min="5893" max="5893" width="6.6640625" style="107" customWidth="1"/>
    <col min="5894" max="5894" width="36.6640625" style="107" customWidth="1"/>
    <col min="5895" max="5897" width="0" style="107" hidden="1" customWidth="1"/>
    <col min="5898" max="5899" width="17.6640625" style="107" customWidth="1"/>
    <col min="5900" max="5904" width="13.6640625" style="107" customWidth="1"/>
    <col min="5905" max="5905" width="4.6640625" style="107" customWidth="1"/>
    <col min="5906" max="5907" width="8.6640625" style="107" customWidth="1"/>
    <col min="5908" max="6143" width="9.109375" style="107"/>
    <col min="6144" max="6144" width="4.6640625" style="107" customWidth="1"/>
    <col min="6145" max="6146" width="0" style="107" hidden="1" customWidth="1"/>
    <col min="6147" max="6147" width="24.6640625" style="107" customWidth="1"/>
    <col min="6148" max="6148" width="0" style="107" hidden="1" customWidth="1"/>
    <col min="6149" max="6149" width="6.6640625" style="107" customWidth="1"/>
    <col min="6150" max="6150" width="36.6640625" style="107" customWidth="1"/>
    <col min="6151" max="6153" width="0" style="107" hidden="1" customWidth="1"/>
    <col min="6154" max="6155" width="17.6640625" style="107" customWidth="1"/>
    <col min="6156" max="6160" width="13.6640625" style="107" customWidth="1"/>
    <col min="6161" max="6161" width="4.6640625" style="107" customWidth="1"/>
    <col min="6162" max="6163" width="8.6640625" style="107" customWidth="1"/>
    <col min="6164" max="6399" width="9.109375" style="107"/>
    <col min="6400" max="6400" width="4.6640625" style="107" customWidth="1"/>
    <col min="6401" max="6402" width="0" style="107" hidden="1" customWidth="1"/>
    <col min="6403" max="6403" width="24.6640625" style="107" customWidth="1"/>
    <col min="6404" max="6404" width="0" style="107" hidden="1" customWidth="1"/>
    <col min="6405" max="6405" width="6.6640625" style="107" customWidth="1"/>
    <col min="6406" max="6406" width="36.6640625" style="107" customWidth="1"/>
    <col min="6407" max="6409" width="0" style="107" hidden="1" customWidth="1"/>
    <col min="6410" max="6411" width="17.6640625" style="107" customWidth="1"/>
    <col min="6412" max="6416" width="13.6640625" style="107" customWidth="1"/>
    <col min="6417" max="6417" width="4.6640625" style="107" customWidth="1"/>
    <col min="6418" max="6419" width="8.6640625" style="107" customWidth="1"/>
    <col min="6420" max="6655" width="9.109375" style="107"/>
    <col min="6656" max="6656" width="4.6640625" style="107" customWidth="1"/>
    <col min="6657" max="6658" width="0" style="107" hidden="1" customWidth="1"/>
    <col min="6659" max="6659" width="24.6640625" style="107" customWidth="1"/>
    <col min="6660" max="6660" width="0" style="107" hidden="1" customWidth="1"/>
    <col min="6661" max="6661" width="6.6640625" style="107" customWidth="1"/>
    <col min="6662" max="6662" width="36.6640625" style="107" customWidth="1"/>
    <col min="6663" max="6665" width="0" style="107" hidden="1" customWidth="1"/>
    <col min="6666" max="6667" width="17.6640625" style="107" customWidth="1"/>
    <col min="6668" max="6672" width="13.6640625" style="107" customWidth="1"/>
    <col min="6673" max="6673" width="4.6640625" style="107" customWidth="1"/>
    <col min="6674" max="6675" width="8.6640625" style="107" customWidth="1"/>
    <col min="6676" max="6911" width="9.109375" style="107"/>
    <col min="6912" max="6912" width="4.6640625" style="107" customWidth="1"/>
    <col min="6913" max="6914" width="0" style="107" hidden="1" customWidth="1"/>
    <col min="6915" max="6915" width="24.6640625" style="107" customWidth="1"/>
    <col min="6916" max="6916" width="0" style="107" hidden="1" customWidth="1"/>
    <col min="6917" max="6917" width="6.6640625" style="107" customWidth="1"/>
    <col min="6918" max="6918" width="36.6640625" style="107" customWidth="1"/>
    <col min="6919" max="6921" width="0" style="107" hidden="1" customWidth="1"/>
    <col min="6922" max="6923" width="17.6640625" style="107" customWidth="1"/>
    <col min="6924" max="6928" width="13.6640625" style="107" customWidth="1"/>
    <col min="6929" max="6929" width="4.6640625" style="107" customWidth="1"/>
    <col min="6930" max="6931" width="8.6640625" style="107" customWidth="1"/>
    <col min="6932" max="7167" width="9.109375" style="107"/>
    <col min="7168" max="7168" width="4.6640625" style="107" customWidth="1"/>
    <col min="7169" max="7170" width="0" style="107" hidden="1" customWidth="1"/>
    <col min="7171" max="7171" width="24.6640625" style="107" customWidth="1"/>
    <col min="7172" max="7172" width="0" style="107" hidden="1" customWidth="1"/>
    <col min="7173" max="7173" width="6.6640625" style="107" customWidth="1"/>
    <col min="7174" max="7174" width="36.6640625" style="107" customWidth="1"/>
    <col min="7175" max="7177" width="0" style="107" hidden="1" customWidth="1"/>
    <col min="7178" max="7179" width="17.6640625" style="107" customWidth="1"/>
    <col min="7180" max="7184" width="13.6640625" style="107" customWidth="1"/>
    <col min="7185" max="7185" width="4.6640625" style="107" customWidth="1"/>
    <col min="7186" max="7187" width="8.6640625" style="107" customWidth="1"/>
    <col min="7188" max="7423" width="9.109375" style="107"/>
    <col min="7424" max="7424" width="4.6640625" style="107" customWidth="1"/>
    <col min="7425" max="7426" width="0" style="107" hidden="1" customWidth="1"/>
    <col min="7427" max="7427" width="24.6640625" style="107" customWidth="1"/>
    <col min="7428" max="7428" width="0" style="107" hidden="1" customWidth="1"/>
    <col min="7429" max="7429" width="6.6640625" style="107" customWidth="1"/>
    <col min="7430" max="7430" width="36.6640625" style="107" customWidth="1"/>
    <col min="7431" max="7433" width="0" style="107" hidden="1" customWidth="1"/>
    <col min="7434" max="7435" width="17.6640625" style="107" customWidth="1"/>
    <col min="7436" max="7440" width="13.6640625" style="107" customWidth="1"/>
    <col min="7441" max="7441" width="4.6640625" style="107" customWidth="1"/>
    <col min="7442" max="7443" width="8.6640625" style="107" customWidth="1"/>
    <col min="7444" max="7679" width="9.109375" style="107"/>
    <col min="7680" max="7680" width="4.6640625" style="107" customWidth="1"/>
    <col min="7681" max="7682" width="0" style="107" hidden="1" customWidth="1"/>
    <col min="7683" max="7683" width="24.6640625" style="107" customWidth="1"/>
    <col min="7684" max="7684" width="0" style="107" hidden="1" customWidth="1"/>
    <col min="7685" max="7685" width="6.6640625" style="107" customWidth="1"/>
    <col min="7686" max="7686" width="36.6640625" style="107" customWidth="1"/>
    <col min="7687" max="7689" width="0" style="107" hidden="1" customWidth="1"/>
    <col min="7690" max="7691" width="17.6640625" style="107" customWidth="1"/>
    <col min="7692" max="7696" width="13.6640625" style="107" customWidth="1"/>
    <col min="7697" max="7697" width="4.6640625" style="107" customWidth="1"/>
    <col min="7698" max="7699" width="8.6640625" style="107" customWidth="1"/>
    <col min="7700" max="7935" width="9.109375" style="107"/>
    <col min="7936" max="7936" width="4.6640625" style="107" customWidth="1"/>
    <col min="7937" max="7938" width="0" style="107" hidden="1" customWidth="1"/>
    <col min="7939" max="7939" width="24.6640625" style="107" customWidth="1"/>
    <col min="7940" max="7940" width="0" style="107" hidden="1" customWidth="1"/>
    <col min="7941" max="7941" width="6.6640625" style="107" customWidth="1"/>
    <col min="7942" max="7942" width="36.6640625" style="107" customWidth="1"/>
    <col min="7943" max="7945" width="0" style="107" hidden="1" customWidth="1"/>
    <col min="7946" max="7947" width="17.6640625" style="107" customWidth="1"/>
    <col min="7948" max="7952" width="13.6640625" style="107" customWidth="1"/>
    <col min="7953" max="7953" width="4.6640625" style="107" customWidth="1"/>
    <col min="7954" max="7955" width="8.6640625" style="107" customWidth="1"/>
    <col min="7956" max="8191" width="9.109375" style="107"/>
    <col min="8192" max="8192" width="4.6640625" style="107" customWidth="1"/>
    <col min="8193" max="8194" width="0" style="107" hidden="1" customWidth="1"/>
    <col min="8195" max="8195" width="24.6640625" style="107" customWidth="1"/>
    <col min="8196" max="8196" width="0" style="107" hidden="1" customWidth="1"/>
    <col min="8197" max="8197" width="6.6640625" style="107" customWidth="1"/>
    <col min="8198" max="8198" width="36.6640625" style="107" customWidth="1"/>
    <col min="8199" max="8201" width="0" style="107" hidden="1" customWidth="1"/>
    <col min="8202" max="8203" width="17.6640625" style="107" customWidth="1"/>
    <col min="8204" max="8208" width="13.6640625" style="107" customWidth="1"/>
    <col min="8209" max="8209" width="4.6640625" style="107" customWidth="1"/>
    <col min="8210" max="8211" width="8.6640625" style="107" customWidth="1"/>
    <col min="8212" max="8447" width="9.109375" style="107"/>
    <col min="8448" max="8448" width="4.6640625" style="107" customWidth="1"/>
    <col min="8449" max="8450" width="0" style="107" hidden="1" customWidth="1"/>
    <col min="8451" max="8451" width="24.6640625" style="107" customWidth="1"/>
    <col min="8452" max="8452" width="0" style="107" hidden="1" customWidth="1"/>
    <col min="8453" max="8453" width="6.6640625" style="107" customWidth="1"/>
    <col min="8454" max="8454" width="36.6640625" style="107" customWidth="1"/>
    <col min="8455" max="8457" width="0" style="107" hidden="1" customWidth="1"/>
    <col min="8458" max="8459" width="17.6640625" style="107" customWidth="1"/>
    <col min="8460" max="8464" width="13.6640625" style="107" customWidth="1"/>
    <col min="8465" max="8465" width="4.6640625" style="107" customWidth="1"/>
    <col min="8466" max="8467" width="8.6640625" style="107" customWidth="1"/>
    <col min="8468" max="8703" width="9.109375" style="107"/>
    <col min="8704" max="8704" width="4.6640625" style="107" customWidth="1"/>
    <col min="8705" max="8706" width="0" style="107" hidden="1" customWidth="1"/>
    <col min="8707" max="8707" width="24.6640625" style="107" customWidth="1"/>
    <col min="8708" max="8708" width="0" style="107" hidden="1" customWidth="1"/>
    <col min="8709" max="8709" width="6.6640625" style="107" customWidth="1"/>
    <col min="8710" max="8710" width="36.6640625" style="107" customWidth="1"/>
    <col min="8711" max="8713" width="0" style="107" hidden="1" customWidth="1"/>
    <col min="8714" max="8715" width="17.6640625" style="107" customWidth="1"/>
    <col min="8716" max="8720" width="13.6640625" style="107" customWidth="1"/>
    <col min="8721" max="8721" width="4.6640625" style="107" customWidth="1"/>
    <col min="8722" max="8723" width="8.6640625" style="107" customWidth="1"/>
    <col min="8724" max="8959" width="9.109375" style="107"/>
    <col min="8960" max="8960" width="4.6640625" style="107" customWidth="1"/>
    <col min="8961" max="8962" width="0" style="107" hidden="1" customWidth="1"/>
    <col min="8963" max="8963" width="24.6640625" style="107" customWidth="1"/>
    <col min="8964" max="8964" width="0" style="107" hidden="1" customWidth="1"/>
    <col min="8965" max="8965" width="6.6640625" style="107" customWidth="1"/>
    <col min="8966" max="8966" width="36.6640625" style="107" customWidth="1"/>
    <col min="8967" max="8969" width="0" style="107" hidden="1" customWidth="1"/>
    <col min="8970" max="8971" width="17.6640625" style="107" customWidth="1"/>
    <col min="8972" max="8976" width="13.6640625" style="107" customWidth="1"/>
    <col min="8977" max="8977" width="4.6640625" style="107" customWidth="1"/>
    <col min="8978" max="8979" width="8.6640625" style="107" customWidth="1"/>
    <col min="8980" max="9215" width="9.109375" style="107"/>
    <col min="9216" max="9216" width="4.6640625" style="107" customWidth="1"/>
    <col min="9217" max="9218" width="0" style="107" hidden="1" customWidth="1"/>
    <col min="9219" max="9219" width="24.6640625" style="107" customWidth="1"/>
    <col min="9220" max="9220" width="0" style="107" hidden="1" customWidth="1"/>
    <col min="9221" max="9221" width="6.6640625" style="107" customWidth="1"/>
    <col min="9222" max="9222" width="36.6640625" style="107" customWidth="1"/>
    <col min="9223" max="9225" width="0" style="107" hidden="1" customWidth="1"/>
    <col min="9226" max="9227" width="17.6640625" style="107" customWidth="1"/>
    <col min="9228" max="9232" width="13.6640625" style="107" customWidth="1"/>
    <col min="9233" max="9233" width="4.6640625" style="107" customWidth="1"/>
    <col min="9234" max="9235" width="8.6640625" style="107" customWidth="1"/>
    <col min="9236" max="9471" width="9.109375" style="107"/>
    <col min="9472" max="9472" width="4.6640625" style="107" customWidth="1"/>
    <col min="9473" max="9474" width="0" style="107" hidden="1" customWidth="1"/>
    <col min="9475" max="9475" width="24.6640625" style="107" customWidth="1"/>
    <col min="9476" max="9476" width="0" style="107" hidden="1" customWidth="1"/>
    <col min="9477" max="9477" width="6.6640625" style="107" customWidth="1"/>
    <col min="9478" max="9478" width="36.6640625" style="107" customWidth="1"/>
    <col min="9479" max="9481" width="0" style="107" hidden="1" customWidth="1"/>
    <col min="9482" max="9483" width="17.6640625" style="107" customWidth="1"/>
    <col min="9484" max="9488" width="13.6640625" style="107" customWidth="1"/>
    <col min="9489" max="9489" width="4.6640625" style="107" customWidth="1"/>
    <col min="9490" max="9491" width="8.6640625" style="107" customWidth="1"/>
    <col min="9492" max="9727" width="9.109375" style="107"/>
    <col min="9728" max="9728" width="4.6640625" style="107" customWidth="1"/>
    <col min="9729" max="9730" width="0" style="107" hidden="1" customWidth="1"/>
    <col min="9731" max="9731" width="24.6640625" style="107" customWidth="1"/>
    <col min="9732" max="9732" width="0" style="107" hidden="1" customWidth="1"/>
    <col min="9733" max="9733" width="6.6640625" style="107" customWidth="1"/>
    <col min="9734" max="9734" width="36.6640625" style="107" customWidth="1"/>
    <col min="9735" max="9737" width="0" style="107" hidden="1" customWidth="1"/>
    <col min="9738" max="9739" width="17.6640625" style="107" customWidth="1"/>
    <col min="9740" max="9744" width="13.6640625" style="107" customWidth="1"/>
    <col min="9745" max="9745" width="4.6640625" style="107" customWidth="1"/>
    <col min="9746" max="9747" width="8.6640625" style="107" customWidth="1"/>
    <col min="9748" max="9983" width="9.109375" style="107"/>
    <col min="9984" max="9984" width="4.6640625" style="107" customWidth="1"/>
    <col min="9985" max="9986" width="0" style="107" hidden="1" customWidth="1"/>
    <col min="9987" max="9987" width="24.6640625" style="107" customWidth="1"/>
    <col min="9988" max="9988" width="0" style="107" hidden="1" customWidth="1"/>
    <col min="9989" max="9989" width="6.6640625" style="107" customWidth="1"/>
    <col min="9990" max="9990" width="36.6640625" style="107" customWidth="1"/>
    <col min="9991" max="9993" width="0" style="107" hidden="1" customWidth="1"/>
    <col min="9994" max="9995" width="17.6640625" style="107" customWidth="1"/>
    <col min="9996" max="10000" width="13.6640625" style="107" customWidth="1"/>
    <col min="10001" max="10001" width="4.6640625" style="107" customWidth="1"/>
    <col min="10002" max="10003" width="8.6640625" style="107" customWidth="1"/>
    <col min="10004" max="10239" width="9.109375" style="107"/>
    <col min="10240" max="10240" width="4.6640625" style="107" customWidth="1"/>
    <col min="10241" max="10242" width="0" style="107" hidden="1" customWidth="1"/>
    <col min="10243" max="10243" width="24.6640625" style="107" customWidth="1"/>
    <col min="10244" max="10244" width="0" style="107" hidden="1" customWidth="1"/>
    <col min="10245" max="10245" width="6.6640625" style="107" customWidth="1"/>
    <col min="10246" max="10246" width="36.6640625" style="107" customWidth="1"/>
    <col min="10247" max="10249" width="0" style="107" hidden="1" customWidth="1"/>
    <col min="10250" max="10251" width="17.6640625" style="107" customWidth="1"/>
    <col min="10252" max="10256" width="13.6640625" style="107" customWidth="1"/>
    <col min="10257" max="10257" width="4.6640625" style="107" customWidth="1"/>
    <col min="10258" max="10259" width="8.6640625" style="107" customWidth="1"/>
    <col min="10260" max="10495" width="9.109375" style="107"/>
    <col min="10496" max="10496" width="4.6640625" style="107" customWidth="1"/>
    <col min="10497" max="10498" width="0" style="107" hidden="1" customWidth="1"/>
    <col min="10499" max="10499" width="24.6640625" style="107" customWidth="1"/>
    <col min="10500" max="10500" width="0" style="107" hidden="1" customWidth="1"/>
    <col min="10501" max="10501" width="6.6640625" style="107" customWidth="1"/>
    <col min="10502" max="10502" width="36.6640625" style="107" customWidth="1"/>
    <col min="10503" max="10505" width="0" style="107" hidden="1" customWidth="1"/>
    <col min="10506" max="10507" width="17.6640625" style="107" customWidth="1"/>
    <col min="10508" max="10512" width="13.6640625" style="107" customWidth="1"/>
    <col min="10513" max="10513" width="4.6640625" style="107" customWidth="1"/>
    <col min="10514" max="10515" width="8.6640625" style="107" customWidth="1"/>
    <col min="10516" max="10751" width="9.109375" style="107"/>
    <col min="10752" max="10752" width="4.6640625" style="107" customWidth="1"/>
    <col min="10753" max="10754" width="0" style="107" hidden="1" customWidth="1"/>
    <col min="10755" max="10755" width="24.6640625" style="107" customWidth="1"/>
    <col min="10756" max="10756" width="0" style="107" hidden="1" customWidth="1"/>
    <col min="10757" max="10757" width="6.6640625" style="107" customWidth="1"/>
    <col min="10758" max="10758" width="36.6640625" style="107" customWidth="1"/>
    <col min="10759" max="10761" width="0" style="107" hidden="1" customWidth="1"/>
    <col min="10762" max="10763" width="17.6640625" style="107" customWidth="1"/>
    <col min="10764" max="10768" width="13.6640625" style="107" customWidth="1"/>
    <col min="10769" max="10769" width="4.6640625" style="107" customWidth="1"/>
    <col min="10770" max="10771" width="8.6640625" style="107" customWidth="1"/>
    <col min="10772" max="11007" width="9.109375" style="107"/>
    <col min="11008" max="11008" width="4.6640625" style="107" customWidth="1"/>
    <col min="11009" max="11010" width="0" style="107" hidden="1" customWidth="1"/>
    <col min="11011" max="11011" width="24.6640625" style="107" customWidth="1"/>
    <col min="11012" max="11012" width="0" style="107" hidden="1" customWidth="1"/>
    <col min="11013" max="11013" width="6.6640625" style="107" customWidth="1"/>
    <col min="11014" max="11014" width="36.6640625" style="107" customWidth="1"/>
    <col min="11015" max="11017" width="0" style="107" hidden="1" customWidth="1"/>
    <col min="11018" max="11019" width="17.6640625" style="107" customWidth="1"/>
    <col min="11020" max="11024" width="13.6640625" style="107" customWidth="1"/>
    <col min="11025" max="11025" width="4.6640625" style="107" customWidth="1"/>
    <col min="11026" max="11027" width="8.6640625" style="107" customWidth="1"/>
    <col min="11028" max="11263" width="9.109375" style="107"/>
    <col min="11264" max="11264" width="4.6640625" style="107" customWidth="1"/>
    <col min="11265" max="11266" width="0" style="107" hidden="1" customWidth="1"/>
    <col min="11267" max="11267" width="24.6640625" style="107" customWidth="1"/>
    <col min="11268" max="11268" width="0" style="107" hidden="1" customWidth="1"/>
    <col min="11269" max="11269" width="6.6640625" style="107" customWidth="1"/>
    <col min="11270" max="11270" width="36.6640625" style="107" customWidth="1"/>
    <col min="11271" max="11273" width="0" style="107" hidden="1" customWidth="1"/>
    <col min="11274" max="11275" width="17.6640625" style="107" customWidth="1"/>
    <col min="11276" max="11280" width="13.6640625" style="107" customWidth="1"/>
    <col min="11281" max="11281" width="4.6640625" style="107" customWidth="1"/>
    <col min="11282" max="11283" width="8.6640625" style="107" customWidth="1"/>
    <col min="11284" max="11519" width="9.109375" style="107"/>
    <col min="11520" max="11520" width="4.6640625" style="107" customWidth="1"/>
    <col min="11521" max="11522" width="0" style="107" hidden="1" customWidth="1"/>
    <col min="11523" max="11523" width="24.6640625" style="107" customWidth="1"/>
    <col min="11524" max="11524" width="0" style="107" hidden="1" customWidth="1"/>
    <col min="11525" max="11525" width="6.6640625" style="107" customWidth="1"/>
    <col min="11526" max="11526" width="36.6640625" style="107" customWidth="1"/>
    <col min="11527" max="11529" width="0" style="107" hidden="1" customWidth="1"/>
    <col min="11530" max="11531" width="17.6640625" style="107" customWidth="1"/>
    <col min="11532" max="11536" width="13.6640625" style="107" customWidth="1"/>
    <col min="11537" max="11537" width="4.6640625" style="107" customWidth="1"/>
    <col min="11538" max="11539" width="8.6640625" style="107" customWidth="1"/>
    <col min="11540" max="11775" width="9.109375" style="107"/>
    <col min="11776" max="11776" width="4.6640625" style="107" customWidth="1"/>
    <col min="11777" max="11778" width="0" style="107" hidden="1" customWidth="1"/>
    <col min="11779" max="11779" width="24.6640625" style="107" customWidth="1"/>
    <col min="11780" max="11780" width="0" style="107" hidden="1" customWidth="1"/>
    <col min="11781" max="11781" width="6.6640625" style="107" customWidth="1"/>
    <col min="11782" max="11782" width="36.6640625" style="107" customWidth="1"/>
    <col min="11783" max="11785" width="0" style="107" hidden="1" customWidth="1"/>
    <col min="11786" max="11787" width="17.6640625" style="107" customWidth="1"/>
    <col min="11788" max="11792" width="13.6640625" style="107" customWidth="1"/>
    <col min="11793" max="11793" width="4.6640625" style="107" customWidth="1"/>
    <col min="11794" max="11795" width="8.6640625" style="107" customWidth="1"/>
    <col min="11796" max="12031" width="9.109375" style="107"/>
    <col min="12032" max="12032" width="4.6640625" style="107" customWidth="1"/>
    <col min="12033" max="12034" width="0" style="107" hidden="1" customWidth="1"/>
    <col min="12035" max="12035" width="24.6640625" style="107" customWidth="1"/>
    <col min="12036" max="12036" width="0" style="107" hidden="1" customWidth="1"/>
    <col min="12037" max="12037" width="6.6640625" style="107" customWidth="1"/>
    <col min="12038" max="12038" width="36.6640625" style="107" customWidth="1"/>
    <col min="12039" max="12041" width="0" style="107" hidden="1" customWidth="1"/>
    <col min="12042" max="12043" width="17.6640625" style="107" customWidth="1"/>
    <col min="12044" max="12048" width="13.6640625" style="107" customWidth="1"/>
    <col min="12049" max="12049" width="4.6640625" style="107" customWidth="1"/>
    <col min="12050" max="12051" width="8.6640625" style="107" customWidth="1"/>
    <col min="12052" max="12287" width="9.109375" style="107"/>
    <col min="12288" max="12288" width="4.6640625" style="107" customWidth="1"/>
    <col min="12289" max="12290" width="0" style="107" hidden="1" customWidth="1"/>
    <col min="12291" max="12291" width="24.6640625" style="107" customWidth="1"/>
    <col min="12292" max="12292" width="0" style="107" hidden="1" customWidth="1"/>
    <col min="12293" max="12293" width="6.6640625" style="107" customWidth="1"/>
    <col min="12294" max="12294" width="36.6640625" style="107" customWidth="1"/>
    <col min="12295" max="12297" width="0" style="107" hidden="1" customWidth="1"/>
    <col min="12298" max="12299" width="17.6640625" style="107" customWidth="1"/>
    <col min="12300" max="12304" width="13.6640625" style="107" customWidth="1"/>
    <col min="12305" max="12305" width="4.6640625" style="107" customWidth="1"/>
    <col min="12306" max="12307" width="8.6640625" style="107" customWidth="1"/>
    <col min="12308" max="12543" width="9.109375" style="107"/>
    <col min="12544" max="12544" width="4.6640625" style="107" customWidth="1"/>
    <col min="12545" max="12546" width="0" style="107" hidden="1" customWidth="1"/>
    <col min="12547" max="12547" width="24.6640625" style="107" customWidth="1"/>
    <col min="12548" max="12548" width="0" style="107" hidden="1" customWidth="1"/>
    <col min="12549" max="12549" width="6.6640625" style="107" customWidth="1"/>
    <col min="12550" max="12550" width="36.6640625" style="107" customWidth="1"/>
    <col min="12551" max="12553" width="0" style="107" hidden="1" customWidth="1"/>
    <col min="12554" max="12555" width="17.6640625" style="107" customWidth="1"/>
    <col min="12556" max="12560" width="13.6640625" style="107" customWidth="1"/>
    <col min="12561" max="12561" width="4.6640625" style="107" customWidth="1"/>
    <col min="12562" max="12563" width="8.6640625" style="107" customWidth="1"/>
    <col min="12564" max="12799" width="9.109375" style="107"/>
    <col min="12800" max="12800" width="4.6640625" style="107" customWidth="1"/>
    <col min="12801" max="12802" width="0" style="107" hidden="1" customWidth="1"/>
    <col min="12803" max="12803" width="24.6640625" style="107" customWidth="1"/>
    <col min="12804" max="12804" width="0" style="107" hidden="1" customWidth="1"/>
    <col min="12805" max="12805" width="6.6640625" style="107" customWidth="1"/>
    <col min="12806" max="12806" width="36.6640625" style="107" customWidth="1"/>
    <col min="12807" max="12809" width="0" style="107" hidden="1" customWidth="1"/>
    <col min="12810" max="12811" width="17.6640625" style="107" customWidth="1"/>
    <col min="12812" max="12816" width="13.6640625" style="107" customWidth="1"/>
    <col min="12817" max="12817" width="4.6640625" style="107" customWidth="1"/>
    <col min="12818" max="12819" width="8.6640625" style="107" customWidth="1"/>
    <col min="12820" max="13055" width="9.109375" style="107"/>
    <col min="13056" max="13056" width="4.6640625" style="107" customWidth="1"/>
    <col min="13057" max="13058" width="0" style="107" hidden="1" customWidth="1"/>
    <col min="13059" max="13059" width="24.6640625" style="107" customWidth="1"/>
    <col min="13060" max="13060" width="0" style="107" hidden="1" customWidth="1"/>
    <col min="13061" max="13061" width="6.6640625" style="107" customWidth="1"/>
    <col min="13062" max="13062" width="36.6640625" style="107" customWidth="1"/>
    <col min="13063" max="13065" width="0" style="107" hidden="1" customWidth="1"/>
    <col min="13066" max="13067" width="17.6640625" style="107" customWidth="1"/>
    <col min="13068" max="13072" width="13.6640625" style="107" customWidth="1"/>
    <col min="13073" max="13073" width="4.6640625" style="107" customWidth="1"/>
    <col min="13074" max="13075" width="8.6640625" style="107" customWidth="1"/>
    <col min="13076" max="13311" width="9.109375" style="107"/>
    <col min="13312" max="13312" width="4.6640625" style="107" customWidth="1"/>
    <col min="13313" max="13314" width="0" style="107" hidden="1" customWidth="1"/>
    <col min="13315" max="13315" width="24.6640625" style="107" customWidth="1"/>
    <col min="13316" max="13316" width="0" style="107" hidden="1" customWidth="1"/>
    <col min="13317" max="13317" width="6.6640625" style="107" customWidth="1"/>
    <col min="13318" max="13318" width="36.6640625" style="107" customWidth="1"/>
    <col min="13319" max="13321" width="0" style="107" hidden="1" customWidth="1"/>
    <col min="13322" max="13323" width="17.6640625" style="107" customWidth="1"/>
    <col min="13324" max="13328" width="13.6640625" style="107" customWidth="1"/>
    <col min="13329" max="13329" width="4.6640625" style="107" customWidth="1"/>
    <col min="13330" max="13331" width="8.6640625" style="107" customWidth="1"/>
    <col min="13332" max="13567" width="9.109375" style="107"/>
    <col min="13568" max="13568" width="4.6640625" style="107" customWidth="1"/>
    <col min="13569" max="13570" width="0" style="107" hidden="1" customWidth="1"/>
    <col min="13571" max="13571" width="24.6640625" style="107" customWidth="1"/>
    <col min="13572" max="13572" width="0" style="107" hidden="1" customWidth="1"/>
    <col min="13573" max="13573" width="6.6640625" style="107" customWidth="1"/>
    <col min="13574" max="13574" width="36.6640625" style="107" customWidth="1"/>
    <col min="13575" max="13577" width="0" style="107" hidden="1" customWidth="1"/>
    <col min="13578" max="13579" width="17.6640625" style="107" customWidth="1"/>
    <col min="13580" max="13584" width="13.6640625" style="107" customWidth="1"/>
    <col min="13585" max="13585" width="4.6640625" style="107" customWidth="1"/>
    <col min="13586" max="13587" width="8.6640625" style="107" customWidth="1"/>
    <col min="13588" max="13823" width="9.109375" style="107"/>
    <col min="13824" max="13824" width="4.6640625" style="107" customWidth="1"/>
    <col min="13825" max="13826" width="0" style="107" hidden="1" customWidth="1"/>
    <col min="13827" max="13827" width="24.6640625" style="107" customWidth="1"/>
    <col min="13828" max="13828" width="0" style="107" hidden="1" customWidth="1"/>
    <col min="13829" max="13829" width="6.6640625" style="107" customWidth="1"/>
    <col min="13830" max="13830" width="36.6640625" style="107" customWidth="1"/>
    <col min="13831" max="13833" width="0" style="107" hidden="1" customWidth="1"/>
    <col min="13834" max="13835" width="17.6640625" style="107" customWidth="1"/>
    <col min="13836" max="13840" width="13.6640625" style="107" customWidth="1"/>
    <col min="13841" max="13841" width="4.6640625" style="107" customWidth="1"/>
    <col min="13842" max="13843" width="8.6640625" style="107" customWidth="1"/>
    <col min="13844" max="14079" width="9.109375" style="107"/>
    <col min="14080" max="14080" width="4.6640625" style="107" customWidth="1"/>
    <col min="14081" max="14082" width="0" style="107" hidden="1" customWidth="1"/>
    <col min="14083" max="14083" width="24.6640625" style="107" customWidth="1"/>
    <col min="14084" max="14084" width="0" style="107" hidden="1" customWidth="1"/>
    <col min="14085" max="14085" width="6.6640625" style="107" customWidth="1"/>
    <col min="14086" max="14086" width="36.6640625" style="107" customWidth="1"/>
    <col min="14087" max="14089" width="0" style="107" hidden="1" customWidth="1"/>
    <col min="14090" max="14091" width="17.6640625" style="107" customWidth="1"/>
    <col min="14092" max="14096" width="13.6640625" style="107" customWidth="1"/>
    <col min="14097" max="14097" width="4.6640625" style="107" customWidth="1"/>
    <col min="14098" max="14099" width="8.6640625" style="107" customWidth="1"/>
    <col min="14100" max="14335" width="9.109375" style="107"/>
    <col min="14336" max="14336" width="4.6640625" style="107" customWidth="1"/>
    <col min="14337" max="14338" width="0" style="107" hidden="1" customWidth="1"/>
    <col min="14339" max="14339" width="24.6640625" style="107" customWidth="1"/>
    <col min="14340" max="14340" width="0" style="107" hidden="1" customWidth="1"/>
    <col min="14341" max="14341" width="6.6640625" style="107" customWidth="1"/>
    <col min="14342" max="14342" width="36.6640625" style="107" customWidth="1"/>
    <col min="14343" max="14345" width="0" style="107" hidden="1" customWidth="1"/>
    <col min="14346" max="14347" width="17.6640625" style="107" customWidth="1"/>
    <col min="14348" max="14352" width="13.6640625" style="107" customWidth="1"/>
    <col min="14353" max="14353" width="4.6640625" style="107" customWidth="1"/>
    <col min="14354" max="14355" width="8.6640625" style="107" customWidth="1"/>
    <col min="14356" max="14591" width="9.109375" style="107"/>
    <col min="14592" max="14592" width="4.6640625" style="107" customWidth="1"/>
    <col min="14593" max="14594" width="0" style="107" hidden="1" customWidth="1"/>
    <col min="14595" max="14595" width="24.6640625" style="107" customWidth="1"/>
    <col min="14596" max="14596" width="0" style="107" hidden="1" customWidth="1"/>
    <col min="14597" max="14597" width="6.6640625" style="107" customWidth="1"/>
    <col min="14598" max="14598" width="36.6640625" style="107" customWidth="1"/>
    <col min="14599" max="14601" width="0" style="107" hidden="1" customWidth="1"/>
    <col min="14602" max="14603" width="17.6640625" style="107" customWidth="1"/>
    <col min="14604" max="14608" width="13.6640625" style="107" customWidth="1"/>
    <col min="14609" max="14609" width="4.6640625" style="107" customWidth="1"/>
    <col min="14610" max="14611" width="8.6640625" style="107" customWidth="1"/>
    <col min="14612" max="14847" width="9.109375" style="107"/>
    <col min="14848" max="14848" width="4.6640625" style="107" customWidth="1"/>
    <col min="14849" max="14850" width="0" style="107" hidden="1" customWidth="1"/>
    <col min="14851" max="14851" width="24.6640625" style="107" customWidth="1"/>
    <col min="14852" max="14852" width="0" style="107" hidden="1" customWidth="1"/>
    <col min="14853" max="14853" width="6.6640625" style="107" customWidth="1"/>
    <col min="14854" max="14854" width="36.6640625" style="107" customWidth="1"/>
    <col min="14855" max="14857" width="0" style="107" hidden="1" customWidth="1"/>
    <col min="14858" max="14859" width="17.6640625" style="107" customWidth="1"/>
    <col min="14860" max="14864" width="13.6640625" style="107" customWidth="1"/>
    <col min="14865" max="14865" width="4.6640625" style="107" customWidth="1"/>
    <col min="14866" max="14867" width="8.6640625" style="107" customWidth="1"/>
    <col min="14868" max="15103" width="9.109375" style="107"/>
    <col min="15104" max="15104" width="4.6640625" style="107" customWidth="1"/>
    <col min="15105" max="15106" width="0" style="107" hidden="1" customWidth="1"/>
    <col min="15107" max="15107" width="24.6640625" style="107" customWidth="1"/>
    <col min="15108" max="15108" width="0" style="107" hidden="1" customWidth="1"/>
    <col min="15109" max="15109" width="6.6640625" style="107" customWidth="1"/>
    <col min="15110" max="15110" width="36.6640625" style="107" customWidth="1"/>
    <col min="15111" max="15113" width="0" style="107" hidden="1" customWidth="1"/>
    <col min="15114" max="15115" width="17.6640625" style="107" customWidth="1"/>
    <col min="15116" max="15120" width="13.6640625" style="107" customWidth="1"/>
    <col min="15121" max="15121" width="4.6640625" style="107" customWidth="1"/>
    <col min="15122" max="15123" width="8.6640625" style="107" customWidth="1"/>
    <col min="15124" max="15359" width="9.109375" style="107"/>
    <col min="15360" max="15360" width="4.6640625" style="107" customWidth="1"/>
    <col min="15361" max="15362" width="0" style="107" hidden="1" customWidth="1"/>
    <col min="15363" max="15363" width="24.6640625" style="107" customWidth="1"/>
    <col min="15364" max="15364" width="0" style="107" hidden="1" customWidth="1"/>
    <col min="15365" max="15365" width="6.6640625" style="107" customWidth="1"/>
    <col min="15366" max="15366" width="36.6640625" style="107" customWidth="1"/>
    <col min="15367" max="15369" width="0" style="107" hidden="1" customWidth="1"/>
    <col min="15370" max="15371" width="17.6640625" style="107" customWidth="1"/>
    <col min="15372" max="15376" width="13.6640625" style="107" customWidth="1"/>
    <col min="15377" max="15377" width="4.6640625" style="107" customWidth="1"/>
    <col min="15378" max="15379" width="8.6640625" style="107" customWidth="1"/>
    <col min="15380" max="15615" width="9.109375" style="107"/>
    <col min="15616" max="15616" width="4.6640625" style="107" customWidth="1"/>
    <col min="15617" max="15618" width="0" style="107" hidden="1" customWidth="1"/>
    <col min="15619" max="15619" width="24.6640625" style="107" customWidth="1"/>
    <col min="15620" max="15620" width="0" style="107" hidden="1" customWidth="1"/>
    <col min="15621" max="15621" width="6.6640625" style="107" customWidth="1"/>
    <col min="15622" max="15622" width="36.6640625" style="107" customWidth="1"/>
    <col min="15623" max="15625" width="0" style="107" hidden="1" customWidth="1"/>
    <col min="15626" max="15627" width="17.6640625" style="107" customWidth="1"/>
    <col min="15628" max="15632" width="13.6640625" style="107" customWidth="1"/>
    <col min="15633" max="15633" width="4.6640625" style="107" customWidth="1"/>
    <col min="15634" max="15635" width="8.6640625" style="107" customWidth="1"/>
    <col min="15636" max="15871" width="9.109375" style="107"/>
    <col min="15872" max="15872" width="4.6640625" style="107" customWidth="1"/>
    <col min="15873" max="15874" width="0" style="107" hidden="1" customWidth="1"/>
    <col min="15875" max="15875" width="24.6640625" style="107" customWidth="1"/>
    <col min="15876" max="15876" width="0" style="107" hidden="1" customWidth="1"/>
    <col min="15877" max="15877" width="6.6640625" style="107" customWidth="1"/>
    <col min="15878" max="15878" width="36.6640625" style="107" customWidth="1"/>
    <col min="15879" max="15881" width="0" style="107" hidden="1" customWidth="1"/>
    <col min="15882" max="15883" width="17.6640625" style="107" customWidth="1"/>
    <col min="15884" max="15888" width="13.6640625" style="107" customWidth="1"/>
    <col min="15889" max="15889" width="4.6640625" style="107" customWidth="1"/>
    <col min="15890" max="15891" width="8.6640625" style="107" customWidth="1"/>
    <col min="15892" max="16127" width="9.109375" style="107"/>
    <col min="16128" max="16128" width="4.6640625" style="107" customWidth="1"/>
    <col min="16129" max="16130" width="0" style="107" hidden="1" customWidth="1"/>
    <col min="16131" max="16131" width="24.6640625" style="107" customWidth="1"/>
    <col min="16132" max="16132" width="0" style="107" hidden="1" customWidth="1"/>
    <col min="16133" max="16133" width="6.6640625" style="107" customWidth="1"/>
    <col min="16134" max="16134" width="36.6640625" style="107" customWidth="1"/>
    <col min="16135" max="16137" width="0" style="107" hidden="1" customWidth="1"/>
    <col min="16138" max="16139" width="17.6640625" style="107" customWidth="1"/>
    <col min="16140" max="16144" width="13.6640625" style="107" customWidth="1"/>
    <col min="16145" max="16145" width="4.6640625" style="107" customWidth="1"/>
    <col min="16146" max="16147" width="8.6640625" style="107" customWidth="1"/>
    <col min="16148" max="16384" width="9.109375" style="107"/>
  </cols>
  <sheetData>
    <row r="1" spans="1:25" ht="30" customHeight="1">
      <c r="A1" s="462" t="s">
        <v>476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25" ht="25.05" customHeight="1">
      <c r="A2" s="461" t="s">
        <v>78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</row>
    <row r="3" spans="1:25" ht="25.05" customHeight="1">
      <c r="A3" s="461" t="s">
        <v>331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</row>
    <row r="4" spans="1:25" ht="25.05" customHeight="1">
      <c r="A4" s="461" t="s">
        <v>326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</row>
    <row r="5" spans="1:25" ht="25.05" customHeight="1">
      <c r="A5" s="461" t="s">
        <v>327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</row>
    <row r="6" spans="1:25" ht="30" customHeight="1">
      <c r="A6" s="461" t="s">
        <v>18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</row>
    <row r="7" spans="1:25" ht="30" customHeight="1">
      <c r="A7" s="463" t="s">
        <v>280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</row>
    <row r="8" spans="1:25" ht="25.05" customHeight="1">
      <c r="A8" s="464" t="s">
        <v>498</v>
      </c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</row>
    <row r="9" spans="1:25" ht="25.05" customHeight="1">
      <c r="A9" s="270" t="s">
        <v>265</v>
      </c>
      <c r="B9" s="271"/>
      <c r="C9" s="271"/>
      <c r="D9" s="271"/>
      <c r="E9" s="271"/>
      <c r="F9" s="271"/>
      <c r="G9" s="271"/>
      <c r="H9" s="271"/>
      <c r="I9" s="272"/>
      <c r="J9" s="272"/>
      <c r="K9" s="272"/>
      <c r="L9" s="273"/>
      <c r="M9" s="273"/>
      <c r="N9" s="273"/>
      <c r="O9" s="273"/>
      <c r="P9" s="465" t="s">
        <v>330</v>
      </c>
      <c r="Q9" s="465"/>
      <c r="R9" s="465"/>
      <c r="S9" s="465"/>
    </row>
    <row r="10" spans="1:25" s="274" customFormat="1" ht="30" customHeight="1">
      <c r="A10" s="444" t="s">
        <v>1</v>
      </c>
      <c r="B10" s="424" t="s">
        <v>96</v>
      </c>
      <c r="C10" s="424" t="s">
        <v>97</v>
      </c>
      <c r="D10" s="395" t="s">
        <v>19</v>
      </c>
      <c r="E10" s="453" t="s">
        <v>15</v>
      </c>
      <c r="F10" s="468" t="s">
        <v>281</v>
      </c>
      <c r="G10" s="412" t="s">
        <v>10</v>
      </c>
      <c r="H10" s="467" t="s">
        <v>16</v>
      </c>
      <c r="I10" s="474" t="s">
        <v>282</v>
      </c>
      <c r="J10" s="476" t="s">
        <v>8</v>
      </c>
      <c r="K10" s="453" t="s">
        <v>4</v>
      </c>
      <c r="L10" s="445" t="s">
        <v>283</v>
      </c>
      <c r="M10" s="445" t="s">
        <v>284</v>
      </c>
      <c r="N10" s="445" t="s">
        <v>285</v>
      </c>
      <c r="O10" s="445" t="s">
        <v>286</v>
      </c>
      <c r="P10" s="445" t="s">
        <v>83</v>
      </c>
      <c r="Q10" s="473" t="s">
        <v>287</v>
      </c>
      <c r="R10" s="410" t="s">
        <v>6</v>
      </c>
      <c r="S10" s="410" t="s">
        <v>20</v>
      </c>
    </row>
    <row r="11" spans="1:25" ht="30" customHeight="1">
      <c r="A11" s="466"/>
      <c r="B11" s="425"/>
      <c r="C11" s="425"/>
      <c r="D11" s="395"/>
      <c r="E11" s="467"/>
      <c r="F11" s="469"/>
      <c r="G11" s="470"/>
      <c r="H11" s="471"/>
      <c r="I11" s="475"/>
      <c r="J11" s="477"/>
      <c r="K11" s="453"/>
      <c r="L11" s="410"/>
      <c r="M11" s="410"/>
      <c r="N11" s="410"/>
      <c r="O11" s="410"/>
      <c r="P11" s="410"/>
      <c r="Q11" s="422"/>
      <c r="R11" s="472"/>
      <c r="S11" s="472"/>
    </row>
    <row r="12" spans="1:25" ht="30" customHeight="1">
      <c r="A12" s="85">
        <v>1</v>
      </c>
      <c r="B12" s="313" t="s">
        <v>149</v>
      </c>
      <c r="C12" s="314" t="s">
        <v>150</v>
      </c>
      <c r="D12" s="305" t="s">
        <v>146</v>
      </c>
      <c r="E12" s="313" t="s">
        <v>147</v>
      </c>
      <c r="F12" s="306" t="s">
        <v>148</v>
      </c>
      <c r="G12" s="305" t="s">
        <v>27</v>
      </c>
      <c r="H12" s="315" t="s">
        <v>466</v>
      </c>
      <c r="I12" s="325" t="s">
        <v>465</v>
      </c>
      <c r="J12" s="309" t="s">
        <v>122</v>
      </c>
      <c r="K12" s="316" t="s">
        <v>123</v>
      </c>
      <c r="L12" s="250">
        <v>8</v>
      </c>
      <c r="M12" s="250">
        <v>8.4</v>
      </c>
      <c r="N12" s="250">
        <v>7.6</v>
      </c>
      <c r="O12" s="250">
        <v>7</v>
      </c>
      <c r="P12" s="250">
        <v>8</v>
      </c>
      <c r="Q12" s="275"/>
      <c r="R12" s="250">
        <f>L12+M12+N12+O12+P12</f>
        <v>39</v>
      </c>
      <c r="S12" s="251">
        <f>R12*2</f>
        <v>78</v>
      </c>
    </row>
    <row r="13" spans="1:25" ht="32.1" customHeight="1">
      <c r="A13" s="85">
        <v>2</v>
      </c>
      <c r="B13" s="313" t="s">
        <v>149</v>
      </c>
      <c r="C13" s="314" t="s">
        <v>150</v>
      </c>
      <c r="D13" s="305" t="s">
        <v>146</v>
      </c>
      <c r="E13" s="313" t="s">
        <v>147</v>
      </c>
      <c r="F13" s="306" t="s">
        <v>148</v>
      </c>
      <c r="G13" s="305" t="s">
        <v>27</v>
      </c>
      <c r="H13" s="323" t="s">
        <v>469</v>
      </c>
      <c r="I13" s="324" t="s">
        <v>467</v>
      </c>
      <c r="J13" s="327" t="s">
        <v>468</v>
      </c>
      <c r="K13" s="316" t="s">
        <v>123</v>
      </c>
      <c r="L13" s="250">
        <v>7.4</v>
      </c>
      <c r="M13" s="250">
        <v>7</v>
      </c>
      <c r="N13" s="250">
        <v>6.9</v>
      </c>
      <c r="O13" s="250">
        <v>7.1</v>
      </c>
      <c r="P13" s="250">
        <v>7.2</v>
      </c>
      <c r="Q13" s="275"/>
      <c r="R13" s="250">
        <f>L13+M13+N13+O13+P13</f>
        <v>35.6</v>
      </c>
      <c r="S13" s="251">
        <f>R13*2</f>
        <v>71.2</v>
      </c>
    </row>
    <row r="14" spans="1:25" ht="30" customHeight="1"/>
    <row r="15" spans="1:25" s="253" customFormat="1" ht="30" customHeight="1">
      <c r="A15" s="252"/>
      <c r="B15" s="276"/>
      <c r="C15" s="276"/>
      <c r="D15" s="276"/>
      <c r="E15" s="277" t="s">
        <v>2</v>
      </c>
      <c r="F15" s="278"/>
      <c r="G15" s="278"/>
      <c r="H15" s="279"/>
      <c r="I15" s="276"/>
      <c r="J15" s="276"/>
      <c r="K15" s="280"/>
      <c r="L15" s="101" t="s">
        <v>482</v>
      </c>
      <c r="M15" s="7"/>
      <c r="N15" s="98"/>
      <c r="O15" s="252"/>
      <c r="P15" s="252"/>
      <c r="Q15" s="252"/>
      <c r="R15" s="252"/>
      <c r="S15" s="252"/>
      <c r="T15" s="252"/>
      <c r="U15" s="252"/>
      <c r="V15" s="252"/>
      <c r="W15" s="252"/>
      <c r="X15" s="252"/>
    </row>
    <row r="16" spans="1:25" ht="30" customHeight="1">
      <c r="A16" s="281"/>
      <c r="B16" s="282"/>
      <c r="C16" s="282"/>
      <c r="D16" s="282"/>
      <c r="E16" s="283" t="s">
        <v>3</v>
      </c>
      <c r="H16" s="284"/>
      <c r="I16" s="285"/>
      <c r="J16" s="285"/>
      <c r="K16" s="286"/>
      <c r="L16" s="100" t="s">
        <v>480</v>
      </c>
      <c r="M16" s="7"/>
      <c r="N16" s="25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54"/>
    </row>
  </sheetData>
  <mergeCells count="28">
    <mergeCell ref="Q10:Q11"/>
    <mergeCell ref="R10:R11"/>
    <mergeCell ref="I10:I11"/>
    <mergeCell ref="J10:J11"/>
    <mergeCell ref="K10:K11"/>
    <mergeCell ref="L10:L11"/>
    <mergeCell ref="A7:S7"/>
    <mergeCell ref="A8:S8"/>
    <mergeCell ref="P9:S9"/>
    <mergeCell ref="A10:A11"/>
    <mergeCell ref="D10:D11"/>
    <mergeCell ref="E10:E11"/>
    <mergeCell ref="F10:F11"/>
    <mergeCell ref="G10:G11"/>
    <mergeCell ref="H10:H11"/>
    <mergeCell ref="S10:S11"/>
    <mergeCell ref="B10:B11"/>
    <mergeCell ref="C10:C11"/>
    <mergeCell ref="M10:M11"/>
    <mergeCell ref="N10:N11"/>
    <mergeCell ref="O10:O11"/>
    <mergeCell ref="P10:P11"/>
    <mergeCell ref="A6:S6"/>
    <mergeCell ref="A1:S1"/>
    <mergeCell ref="A2:S2"/>
    <mergeCell ref="A3:S3"/>
    <mergeCell ref="A4:S4"/>
    <mergeCell ref="A5:S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workbookViewId="0">
      <selection activeCell="N8" sqref="N8"/>
    </sheetView>
  </sheetViews>
  <sheetFormatPr defaultColWidth="36.6640625" defaultRowHeight="15.6"/>
  <cols>
    <col min="1" max="1" width="4.6640625" style="370" customWidth="1"/>
    <col min="2" max="2" width="6.6640625" style="370" hidden="1" customWidth="1"/>
    <col min="3" max="3" width="32.6640625" style="371" customWidth="1"/>
    <col min="4" max="4" width="8.6640625" style="372" hidden="1" customWidth="1"/>
    <col min="5" max="5" width="6.6640625" style="372" customWidth="1"/>
    <col min="6" max="6" width="54.6640625" style="371" customWidth="1"/>
    <col min="7" max="7" width="8.6640625" style="371" hidden="1" customWidth="1"/>
    <col min="8" max="8" width="19.6640625" style="371" hidden="1" customWidth="1"/>
    <col min="9" max="9" width="28.6640625" style="371" customWidth="1"/>
    <col min="10" max="10" width="9.6640625" style="364" customWidth="1"/>
    <col min="11" max="11" width="9.6640625" style="373" customWidth="1"/>
    <col min="12" max="251" width="9.109375" style="358" customWidth="1"/>
    <col min="252" max="252" width="4.6640625" style="358" customWidth="1"/>
    <col min="253" max="253" width="24.6640625" style="358" customWidth="1"/>
    <col min="254" max="254" width="0" style="358" hidden="1" customWidth="1"/>
    <col min="255" max="255" width="6.6640625" style="358" customWidth="1"/>
    <col min="256" max="256" width="36.6640625" style="358"/>
    <col min="257" max="257" width="4.6640625" style="358" customWidth="1"/>
    <col min="258" max="258" width="0" style="358" hidden="1" customWidth="1"/>
    <col min="259" max="259" width="32.6640625" style="358" customWidth="1"/>
    <col min="260" max="260" width="0" style="358" hidden="1" customWidth="1"/>
    <col min="261" max="261" width="6.6640625" style="358" customWidth="1"/>
    <col min="262" max="262" width="54.6640625" style="358" customWidth="1"/>
    <col min="263" max="264" width="0" style="358" hidden="1" customWidth="1"/>
    <col min="265" max="265" width="28.6640625" style="358" customWidth="1"/>
    <col min="266" max="267" width="9.6640625" style="358" customWidth="1"/>
    <col min="268" max="507" width="9.109375" style="358" customWidth="1"/>
    <col min="508" max="508" width="4.6640625" style="358" customWidth="1"/>
    <col min="509" max="509" width="24.6640625" style="358" customWidth="1"/>
    <col min="510" max="510" width="0" style="358" hidden="1" customWidth="1"/>
    <col min="511" max="511" width="6.6640625" style="358" customWidth="1"/>
    <col min="512" max="512" width="36.6640625" style="358"/>
    <col min="513" max="513" width="4.6640625" style="358" customWidth="1"/>
    <col min="514" max="514" width="0" style="358" hidden="1" customWidth="1"/>
    <col min="515" max="515" width="32.6640625" style="358" customWidth="1"/>
    <col min="516" max="516" width="0" style="358" hidden="1" customWidth="1"/>
    <col min="517" max="517" width="6.6640625" style="358" customWidth="1"/>
    <col min="518" max="518" width="54.6640625" style="358" customWidth="1"/>
    <col min="519" max="520" width="0" style="358" hidden="1" customWidth="1"/>
    <col min="521" max="521" width="28.6640625" style="358" customWidth="1"/>
    <col min="522" max="523" width="9.6640625" style="358" customWidth="1"/>
    <col min="524" max="763" width="9.109375" style="358" customWidth="1"/>
    <col min="764" max="764" width="4.6640625" style="358" customWidth="1"/>
    <col min="765" max="765" width="24.6640625" style="358" customWidth="1"/>
    <col min="766" max="766" width="0" style="358" hidden="1" customWidth="1"/>
    <col min="767" max="767" width="6.6640625" style="358" customWidth="1"/>
    <col min="768" max="768" width="36.6640625" style="358"/>
    <col min="769" max="769" width="4.6640625" style="358" customWidth="1"/>
    <col min="770" max="770" width="0" style="358" hidden="1" customWidth="1"/>
    <col min="771" max="771" width="32.6640625" style="358" customWidth="1"/>
    <col min="772" max="772" width="0" style="358" hidden="1" customWidth="1"/>
    <col min="773" max="773" width="6.6640625" style="358" customWidth="1"/>
    <col min="774" max="774" width="54.6640625" style="358" customWidth="1"/>
    <col min="775" max="776" width="0" style="358" hidden="1" customWidth="1"/>
    <col min="777" max="777" width="28.6640625" style="358" customWidth="1"/>
    <col min="778" max="779" width="9.6640625" style="358" customWidth="1"/>
    <col min="780" max="1019" width="9.109375" style="358" customWidth="1"/>
    <col min="1020" max="1020" width="4.6640625" style="358" customWidth="1"/>
    <col min="1021" max="1021" width="24.6640625" style="358" customWidth="1"/>
    <col min="1022" max="1022" width="0" style="358" hidden="1" customWidth="1"/>
    <col min="1023" max="1023" width="6.6640625" style="358" customWidth="1"/>
    <col min="1024" max="1024" width="36.6640625" style="358"/>
    <col min="1025" max="1025" width="4.6640625" style="358" customWidth="1"/>
    <col min="1026" max="1026" width="0" style="358" hidden="1" customWidth="1"/>
    <col min="1027" max="1027" width="32.6640625" style="358" customWidth="1"/>
    <col min="1028" max="1028" width="0" style="358" hidden="1" customWidth="1"/>
    <col min="1029" max="1029" width="6.6640625" style="358" customWidth="1"/>
    <col min="1030" max="1030" width="54.6640625" style="358" customWidth="1"/>
    <col min="1031" max="1032" width="0" style="358" hidden="1" customWidth="1"/>
    <col min="1033" max="1033" width="28.6640625" style="358" customWidth="1"/>
    <col min="1034" max="1035" width="9.6640625" style="358" customWidth="1"/>
    <col min="1036" max="1275" width="9.109375" style="358" customWidth="1"/>
    <col min="1276" max="1276" width="4.6640625" style="358" customWidth="1"/>
    <col min="1277" max="1277" width="24.6640625" style="358" customWidth="1"/>
    <col min="1278" max="1278" width="0" style="358" hidden="1" customWidth="1"/>
    <col min="1279" max="1279" width="6.6640625" style="358" customWidth="1"/>
    <col min="1280" max="1280" width="36.6640625" style="358"/>
    <col min="1281" max="1281" width="4.6640625" style="358" customWidth="1"/>
    <col min="1282" max="1282" width="0" style="358" hidden="1" customWidth="1"/>
    <col min="1283" max="1283" width="32.6640625" style="358" customWidth="1"/>
    <col min="1284" max="1284" width="0" style="358" hidden="1" customWidth="1"/>
    <col min="1285" max="1285" width="6.6640625" style="358" customWidth="1"/>
    <col min="1286" max="1286" width="54.6640625" style="358" customWidth="1"/>
    <col min="1287" max="1288" width="0" style="358" hidden="1" customWidth="1"/>
    <col min="1289" max="1289" width="28.6640625" style="358" customWidth="1"/>
    <col min="1290" max="1291" width="9.6640625" style="358" customWidth="1"/>
    <col min="1292" max="1531" width="9.109375" style="358" customWidth="1"/>
    <col min="1532" max="1532" width="4.6640625" style="358" customWidth="1"/>
    <col min="1533" max="1533" width="24.6640625" style="358" customWidth="1"/>
    <col min="1534" max="1534" width="0" style="358" hidden="1" customWidth="1"/>
    <col min="1535" max="1535" width="6.6640625" style="358" customWidth="1"/>
    <col min="1536" max="1536" width="36.6640625" style="358"/>
    <col min="1537" max="1537" width="4.6640625" style="358" customWidth="1"/>
    <col min="1538" max="1538" width="0" style="358" hidden="1" customWidth="1"/>
    <col min="1539" max="1539" width="32.6640625" style="358" customWidth="1"/>
    <col min="1540" max="1540" width="0" style="358" hidden="1" customWidth="1"/>
    <col min="1541" max="1541" width="6.6640625" style="358" customWidth="1"/>
    <col min="1542" max="1542" width="54.6640625" style="358" customWidth="1"/>
    <col min="1543" max="1544" width="0" style="358" hidden="1" customWidth="1"/>
    <col min="1545" max="1545" width="28.6640625" style="358" customWidth="1"/>
    <col min="1546" max="1547" width="9.6640625" style="358" customWidth="1"/>
    <col min="1548" max="1787" width="9.109375" style="358" customWidth="1"/>
    <col min="1788" max="1788" width="4.6640625" style="358" customWidth="1"/>
    <col min="1789" max="1789" width="24.6640625" style="358" customWidth="1"/>
    <col min="1790" max="1790" width="0" style="358" hidden="1" customWidth="1"/>
    <col min="1791" max="1791" width="6.6640625" style="358" customWidth="1"/>
    <col min="1792" max="1792" width="36.6640625" style="358"/>
    <col min="1793" max="1793" width="4.6640625" style="358" customWidth="1"/>
    <col min="1794" max="1794" width="0" style="358" hidden="1" customWidth="1"/>
    <col min="1795" max="1795" width="32.6640625" style="358" customWidth="1"/>
    <col min="1796" max="1796" width="0" style="358" hidden="1" customWidth="1"/>
    <col min="1797" max="1797" width="6.6640625" style="358" customWidth="1"/>
    <col min="1798" max="1798" width="54.6640625" style="358" customWidth="1"/>
    <col min="1799" max="1800" width="0" style="358" hidden="1" customWidth="1"/>
    <col min="1801" max="1801" width="28.6640625" style="358" customWidth="1"/>
    <col min="1802" max="1803" width="9.6640625" style="358" customWidth="1"/>
    <col min="1804" max="2043" width="9.109375" style="358" customWidth="1"/>
    <col min="2044" max="2044" width="4.6640625" style="358" customWidth="1"/>
    <col min="2045" max="2045" width="24.6640625" style="358" customWidth="1"/>
    <col min="2046" max="2046" width="0" style="358" hidden="1" customWidth="1"/>
    <col min="2047" max="2047" width="6.6640625" style="358" customWidth="1"/>
    <col min="2048" max="2048" width="36.6640625" style="358"/>
    <col min="2049" max="2049" width="4.6640625" style="358" customWidth="1"/>
    <col min="2050" max="2050" width="0" style="358" hidden="1" customWidth="1"/>
    <col min="2051" max="2051" width="32.6640625" style="358" customWidth="1"/>
    <col min="2052" max="2052" width="0" style="358" hidden="1" customWidth="1"/>
    <col min="2053" max="2053" width="6.6640625" style="358" customWidth="1"/>
    <col min="2054" max="2054" width="54.6640625" style="358" customWidth="1"/>
    <col min="2055" max="2056" width="0" style="358" hidden="1" customWidth="1"/>
    <col min="2057" max="2057" width="28.6640625" style="358" customWidth="1"/>
    <col min="2058" max="2059" width="9.6640625" style="358" customWidth="1"/>
    <col min="2060" max="2299" width="9.109375" style="358" customWidth="1"/>
    <col min="2300" max="2300" width="4.6640625" style="358" customWidth="1"/>
    <col min="2301" max="2301" width="24.6640625" style="358" customWidth="1"/>
    <col min="2302" max="2302" width="0" style="358" hidden="1" customWidth="1"/>
    <col min="2303" max="2303" width="6.6640625" style="358" customWidth="1"/>
    <col min="2304" max="2304" width="36.6640625" style="358"/>
    <col min="2305" max="2305" width="4.6640625" style="358" customWidth="1"/>
    <col min="2306" max="2306" width="0" style="358" hidden="1" customWidth="1"/>
    <col min="2307" max="2307" width="32.6640625" style="358" customWidth="1"/>
    <col min="2308" max="2308" width="0" style="358" hidden="1" customWidth="1"/>
    <col min="2309" max="2309" width="6.6640625" style="358" customWidth="1"/>
    <col min="2310" max="2310" width="54.6640625" style="358" customWidth="1"/>
    <col min="2311" max="2312" width="0" style="358" hidden="1" customWidth="1"/>
    <col min="2313" max="2313" width="28.6640625" style="358" customWidth="1"/>
    <col min="2314" max="2315" width="9.6640625" style="358" customWidth="1"/>
    <col min="2316" max="2555" width="9.109375" style="358" customWidth="1"/>
    <col min="2556" max="2556" width="4.6640625" style="358" customWidth="1"/>
    <col min="2557" max="2557" width="24.6640625" style="358" customWidth="1"/>
    <col min="2558" max="2558" width="0" style="358" hidden="1" customWidth="1"/>
    <col min="2559" max="2559" width="6.6640625" style="358" customWidth="1"/>
    <col min="2560" max="2560" width="36.6640625" style="358"/>
    <col min="2561" max="2561" width="4.6640625" style="358" customWidth="1"/>
    <col min="2562" max="2562" width="0" style="358" hidden="1" customWidth="1"/>
    <col min="2563" max="2563" width="32.6640625" style="358" customWidth="1"/>
    <col min="2564" max="2564" width="0" style="358" hidden="1" customWidth="1"/>
    <col min="2565" max="2565" width="6.6640625" style="358" customWidth="1"/>
    <col min="2566" max="2566" width="54.6640625" style="358" customWidth="1"/>
    <col min="2567" max="2568" width="0" style="358" hidden="1" customWidth="1"/>
    <col min="2569" max="2569" width="28.6640625" style="358" customWidth="1"/>
    <col min="2570" max="2571" width="9.6640625" style="358" customWidth="1"/>
    <col min="2572" max="2811" width="9.109375" style="358" customWidth="1"/>
    <col min="2812" max="2812" width="4.6640625" style="358" customWidth="1"/>
    <col min="2813" max="2813" width="24.6640625" style="358" customWidth="1"/>
    <col min="2814" max="2814" width="0" style="358" hidden="1" customWidth="1"/>
    <col min="2815" max="2815" width="6.6640625" style="358" customWidth="1"/>
    <col min="2816" max="2816" width="36.6640625" style="358"/>
    <col min="2817" max="2817" width="4.6640625" style="358" customWidth="1"/>
    <col min="2818" max="2818" width="0" style="358" hidden="1" customWidth="1"/>
    <col min="2819" max="2819" width="32.6640625" style="358" customWidth="1"/>
    <col min="2820" max="2820" width="0" style="358" hidden="1" customWidth="1"/>
    <col min="2821" max="2821" width="6.6640625" style="358" customWidth="1"/>
    <col min="2822" max="2822" width="54.6640625" style="358" customWidth="1"/>
    <col min="2823" max="2824" width="0" style="358" hidden="1" customWidth="1"/>
    <col min="2825" max="2825" width="28.6640625" style="358" customWidth="1"/>
    <col min="2826" max="2827" width="9.6640625" style="358" customWidth="1"/>
    <col min="2828" max="3067" width="9.109375" style="358" customWidth="1"/>
    <col min="3068" max="3068" width="4.6640625" style="358" customWidth="1"/>
    <col min="3069" max="3069" width="24.6640625" style="358" customWidth="1"/>
    <col min="3070" max="3070" width="0" style="358" hidden="1" customWidth="1"/>
    <col min="3071" max="3071" width="6.6640625" style="358" customWidth="1"/>
    <col min="3072" max="3072" width="36.6640625" style="358"/>
    <col min="3073" max="3073" width="4.6640625" style="358" customWidth="1"/>
    <col min="3074" max="3074" width="0" style="358" hidden="1" customWidth="1"/>
    <col min="3075" max="3075" width="32.6640625" style="358" customWidth="1"/>
    <col min="3076" max="3076" width="0" style="358" hidden="1" customWidth="1"/>
    <col min="3077" max="3077" width="6.6640625" style="358" customWidth="1"/>
    <col min="3078" max="3078" width="54.6640625" style="358" customWidth="1"/>
    <col min="3079" max="3080" width="0" style="358" hidden="1" customWidth="1"/>
    <col min="3081" max="3081" width="28.6640625" style="358" customWidth="1"/>
    <col min="3082" max="3083" width="9.6640625" style="358" customWidth="1"/>
    <col min="3084" max="3323" width="9.109375" style="358" customWidth="1"/>
    <col min="3324" max="3324" width="4.6640625" style="358" customWidth="1"/>
    <col min="3325" max="3325" width="24.6640625" style="358" customWidth="1"/>
    <col min="3326" max="3326" width="0" style="358" hidden="1" customWidth="1"/>
    <col min="3327" max="3327" width="6.6640625" style="358" customWidth="1"/>
    <col min="3328" max="3328" width="36.6640625" style="358"/>
    <col min="3329" max="3329" width="4.6640625" style="358" customWidth="1"/>
    <col min="3330" max="3330" width="0" style="358" hidden="1" customWidth="1"/>
    <col min="3331" max="3331" width="32.6640625" style="358" customWidth="1"/>
    <col min="3332" max="3332" width="0" style="358" hidden="1" customWidth="1"/>
    <col min="3333" max="3333" width="6.6640625" style="358" customWidth="1"/>
    <col min="3334" max="3334" width="54.6640625" style="358" customWidth="1"/>
    <col min="3335" max="3336" width="0" style="358" hidden="1" customWidth="1"/>
    <col min="3337" max="3337" width="28.6640625" style="358" customWidth="1"/>
    <col min="3338" max="3339" width="9.6640625" style="358" customWidth="1"/>
    <col min="3340" max="3579" width="9.109375" style="358" customWidth="1"/>
    <col min="3580" max="3580" width="4.6640625" style="358" customWidth="1"/>
    <col min="3581" max="3581" width="24.6640625" style="358" customWidth="1"/>
    <col min="3582" max="3582" width="0" style="358" hidden="1" customWidth="1"/>
    <col min="3583" max="3583" width="6.6640625" style="358" customWidth="1"/>
    <col min="3584" max="3584" width="36.6640625" style="358"/>
    <col min="3585" max="3585" width="4.6640625" style="358" customWidth="1"/>
    <col min="3586" max="3586" width="0" style="358" hidden="1" customWidth="1"/>
    <col min="3587" max="3587" width="32.6640625" style="358" customWidth="1"/>
    <col min="3588" max="3588" width="0" style="358" hidden="1" customWidth="1"/>
    <col min="3589" max="3589" width="6.6640625" style="358" customWidth="1"/>
    <col min="3590" max="3590" width="54.6640625" style="358" customWidth="1"/>
    <col min="3591" max="3592" width="0" style="358" hidden="1" customWidth="1"/>
    <col min="3593" max="3593" width="28.6640625" style="358" customWidth="1"/>
    <col min="3594" max="3595" width="9.6640625" style="358" customWidth="1"/>
    <col min="3596" max="3835" width="9.109375" style="358" customWidth="1"/>
    <col min="3836" max="3836" width="4.6640625" style="358" customWidth="1"/>
    <col min="3837" max="3837" width="24.6640625" style="358" customWidth="1"/>
    <col min="3838" max="3838" width="0" style="358" hidden="1" customWidth="1"/>
    <col min="3839" max="3839" width="6.6640625" style="358" customWidth="1"/>
    <col min="3840" max="3840" width="36.6640625" style="358"/>
    <col min="3841" max="3841" width="4.6640625" style="358" customWidth="1"/>
    <col min="3842" max="3842" width="0" style="358" hidden="1" customWidth="1"/>
    <col min="3843" max="3843" width="32.6640625" style="358" customWidth="1"/>
    <col min="3844" max="3844" width="0" style="358" hidden="1" customWidth="1"/>
    <col min="3845" max="3845" width="6.6640625" style="358" customWidth="1"/>
    <col min="3846" max="3846" width="54.6640625" style="358" customWidth="1"/>
    <col min="3847" max="3848" width="0" style="358" hidden="1" customWidth="1"/>
    <col min="3849" max="3849" width="28.6640625" style="358" customWidth="1"/>
    <col min="3850" max="3851" width="9.6640625" style="358" customWidth="1"/>
    <col min="3852" max="4091" width="9.109375" style="358" customWidth="1"/>
    <col min="4092" max="4092" width="4.6640625" style="358" customWidth="1"/>
    <col min="4093" max="4093" width="24.6640625" style="358" customWidth="1"/>
    <col min="4094" max="4094" width="0" style="358" hidden="1" customWidth="1"/>
    <col min="4095" max="4095" width="6.6640625" style="358" customWidth="1"/>
    <col min="4096" max="4096" width="36.6640625" style="358"/>
    <col min="4097" max="4097" width="4.6640625" style="358" customWidth="1"/>
    <col min="4098" max="4098" width="0" style="358" hidden="1" customWidth="1"/>
    <col min="4099" max="4099" width="32.6640625" style="358" customWidth="1"/>
    <col min="4100" max="4100" width="0" style="358" hidden="1" customWidth="1"/>
    <col min="4101" max="4101" width="6.6640625" style="358" customWidth="1"/>
    <col min="4102" max="4102" width="54.6640625" style="358" customWidth="1"/>
    <col min="4103" max="4104" width="0" style="358" hidden="1" customWidth="1"/>
    <col min="4105" max="4105" width="28.6640625" style="358" customWidth="1"/>
    <col min="4106" max="4107" width="9.6640625" style="358" customWidth="1"/>
    <col min="4108" max="4347" width="9.109375" style="358" customWidth="1"/>
    <col min="4348" max="4348" width="4.6640625" style="358" customWidth="1"/>
    <col min="4349" max="4349" width="24.6640625" style="358" customWidth="1"/>
    <col min="4350" max="4350" width="0" style="358" hidden="1" customWidth="1"/>
    <col min="4351" max="4351" width="6.6640625" style="358" customWidth="1"/>
    <col min="4352" max="4352" width="36.6640625" style="358"/>
    <col min="4353" max="4353" width="4.6640625" style="358" customWidth="1"/>
    <col min="4354" max="4354" width="0" style="358" hidden="1" customWidth="1"/>
    <col min="4355" max="4355" width="32.6640625" style="358" customWidth="1"/>
    <col min="4356" max="4356" width="0" style="358" hidden="1" customWidth="1"/>
    <col min="4357" max="4357" width="6.6640625" style="358" customWidth="1"/>
    <col min="4358" max="4358" width="54.6640625" style="358" customWidth="1"/>
    <col min="4359" max="4360" width="0" style="358" hidden="1" customWidth="1"/>
    <col min="4361" max="4361" width="28.6640625" style="358" customWidth="1"/>
    <col min="4362" max="4363" width="9.6640625" style="358" customWidth="1"/>
    <col min="4364" max="4603" width="9.109375" style="358" customWidth="1"/>
    <col min="4604" max="4604" width="4.6640625" style="358" customWidth="1"/>
    <col min="4605" max="4605" width="24.6640625" style="358" customWidth="1"/>
    <col min="4606" max="4606" width="0" style="358" hidden="1" customWidth="1"/>
    <col min="4607" max="4607" width="6.6640625" style="358" customWidth="1"/>
    <col min="4608" max="4608" width="36.6640625" style="358"/>
    <col min="4609" max="4609" width="4.6640625" style="358" customWidth="1"/>
    <col min="4610" max="4610" width="0" style="358" hidden="1" customWidth="1"/>
    <col min="4611" max="4611" width="32.6640625" style="358" customWidth="1"/>
    <col min="4612" max="4612" width="0" style="358" hidden="1" customWidth="1"/>
    <col min="4613" max="4613" width="6.6640625" style="358" customWidth="1"/>
    <col min="4614" max="4614" width="54.6640625" style="358" customWidth="1"/>
    <col min="4615" max="4616" width="0" style="358" hidden="1" customWidth="1"/>
    <col min="4617" max="4617" width="28.6640625" style="358" customWidth="1"/>
    <col min="4618" max="4619" width="9.6640625" style="358" customWidth="1"/>
    <col min="4620" max="4859" width="9.109375" style="358" customWidth="1"/>
    <col min="4860" max="4860" width="4.6640625" style="358" customWidth="1"/>
    <col min="4861" max="4861" width="24.6640625" style="358" customWidth="1"/>
    <col min="4862" max="4862" width="0" style="358" hidden="1" customWidth="1"/>
    <col min="4863" max="4863" width="6.6640625" style="358" customWidth="1"/>
    <col min="4864" max="4864" width="36.6640625" style="358"/>
    <col min="4865" max="4865" width="4.6640625" style="358" customWidth="1"/>
    <col min="4866" max="4866" width="0" style="358" hidden="1" customWidth="1"/>
    <col min="4867" max="4867" width="32.6640625" style="358" customWidth="1"/>
    <col min="4868" max="4868" width="0" style="358" hidden="1" customWidth="1"/>
    <col min="4869" max="4869" width="6.6640625" style="358" customWidth="1"/>
    <col min="4870" max="4870" width="54.6640625" style="358" customWidth="1"/>
    <col min="4871" max="4872" width="0" style="358" hidden="1" customWidth="1"/>
    <col min="4873" max="4873" width="28.6640625" style="358" customWidth="1"/>
    <col min="4874" max="4875" width="9.6640625" style="358" customWidth="1"/>
    <col min="4876" max="5115" width="9.109375" style="358" customWidth="1"/>
    <col min="5116" max="5116" width="4.6640625" style="358" customWidth="1"/>
    <col min="5117" max="5117" width="24.6640625" style="358" customWidth="1"/>
    <col min="5118" max="5118" width="0" style="358" hidden="1" customWidth="1"/>
    <col min="5119" max="5119" width="6.6640625" style="358" customWidth="1"/>
    <col min="5120" max="5120" width="36.6640625" style="358"/>
    <col min="5121" max="5121" width="4.6640625" style="358" customWidth="1"/>
    <col min="5122" max="5122" width="0" style="358" hidden="1" customWidth="1"/>
    <col min="5123" max="5123" width="32.6640625" style="358" customWidth="1"/>
    <col min="5124" max="5124" width="0" style="358" hidden="1" customWidth="1"/>
    <col min="5125" max="5125" width="6.6640625" style="358" customWidth="1"/>
    <col min="5126" max="5126" width="54.6640625" style="358" customWidth="1"/>
    <col min="5127" max="5128" width="0" style="358" hidden="1" customWidth="1"/>
    <col min="5129" max="5129" width="28.6640625" style="358" customWidth="1"/>
    <col min="5130" max="5131" width="9.6640625" style="358" customWidth="1"/>
    <col min="5132" max="5371" width="9.109375" style="358" customWidth="1"/>
    <col min="5372" max="5372" width="4.6640625" style="358" customWidth="1"/>
    <col min="5373" max="5373" width="24.6640625" style="358" customWidth="1"/>
    <col min="5374" max="5374" width="0" style="358" hidden="1" customWidth="1"/>
    <col min="5375" max="5375" width="6.6640625" style="358" customWidth="1"/>
    <col min="5376" max="5376" width="36.6640625" style="358"/>
    <col min="5377" max="5377" width="4.6640625" style="358" customWidth="1"/>
    <col min="5378" max="5378" width="0" style="358" hidden="1" customWidth="1"/>
    <col min="5379" max="5379" width="32.6640625" style="358" customWidth="1"/>
    <col min="5380" max="5380" width="0" style="358" hidden="1" customWidth="1"/>
    <col min="5381" max="5381" width="6.6640625" style="358" customWidth="1"/>
    <col min="5382" max="5382" width="54.6640625" style="358" customWidth="1"/>
    <col min="5383" max="5384" width="0" style="358" hidden="1" customWidth="1"/>
    <col min="5385" max="5385" width="28.6640625" style="358" customWidth="1"/>
    <col min="5386" max="5387" width="9.6640625" style="358" customWidth="1"/>
    <col min="5388" max="5627" width="9.109375" style="358" customWidth="1"/>
    <col min="5628" max="5628" width="4.6640625" style="358" customWidth="1"/>
    <col min="5629" max="5629" width="24.6640625" style="358" customWidth="1"/>
    <col min="5630" max="5630" width="0" style="358" hidden="1" customWidth="1"/>
    <col min="5631" max="5631" width="6.6640625" style="358" customWidth="1"/>
    <col min="5632" max="5632" width="36.6640625" style="358"/>
    <col min="5633" max="5633" width="4.6640625" style="358" customWidth="1"/>
    <col min="5634" max="5634" width="0" style="358" hidden="1" customWidth="1"/>
    <col min="5635" max="5635" width="32.6640625" style="358" customWidth="1"/>
    <col min="5636" max="5636" width="0" style="358" hidden="1" customWidth="1"/>
    <col min="5637" max="5637" width="6.6640625" style="358" customWidth="1"/>
    <col min="5638" max="5638" width="54.6640625" style="358" customWidth="1"/>
    <col min="5639" max="5640" width="0" style="358" hidden="1" customWidth="1"/>
    <col min="5641" max="5641" width="28.6640625" style="358" customWidth="1"/>
    <col min="5642" max="5643" width="9.6640625" style="358" customWidth="1"/>
    <col min="5644" max="5883" width="9.109375" style="358" customWidth="1"/>
    <col min="5884" max="5884" width="4.6640625" style="358" customWidth="1"/>
    <col min="5885" max="5885" width="24.6640625" style="358" customWidth="1"/>
    <col min="5886" max="5886" width="0" style="358" hidden="1" customWidth="1"/>
    <col min="5887" max="5887" width="6.6640625" style="358" customWidth="1"/>
    <col min="5888" max="5888" width="36.6640625" style="358"/>
    <col min="5889" max="5889" width="4.6640625" style="358" customWidth="1"/>
    <col min="5890" max="5890" width="0" style="358" hidden="1" customWidth="1"/>
    <col min="5891" max="5891" width="32.6640625" style="358" customWidth="1"/>
    <col min="5892" max="5892" width="0" style="358" hidden="1" customWidth="1"/>
    <col min="5893" max="5893" width="6.6640625" style="358" customWidth="1"/>
    <col min="5894" max="5894" width="54.6640625" style="358" customWidth="1"/>
    <col min="5895" max="5896" width="0" style="358" hidden="1" customWidth="1"/>
    <col min="5897" max="5897" width="28.6640625" style="358" customWidth="1"/>
    <col min="5898" max="5899" width="9.6640625" style="358" customWidth="1"/>
    <col min="5900" max="6139" width="9.109375" style="358" customWidth="1"/>
    <col min="6140" max="6140" width="4.6640625" style="358" customWidth="1"/>
    <col min="6141" max="6141" width="24.6640625" style="358" customWidth="1"/>
    <col min="6142" max="6142" width="0" style="358" hidden="1" customWidth="1"/>
    <col min="6143" max="6143" width="6.6640625" style="358" customWidth="1"/>
    <col min="6144" max="6144" width="36.6640625" style="358"/>
    <col min="6145" max="6145" width="4.6640625" style="358" customWidth="1"/>
    <col min="6146" max="6146" width="0" style="358" hidden="1" customWidth="1"/>
    <col min="6147" max="6147" width="32.6640625" style="358" customWidth="1"/>
    <col min="6148" max="6148" width="0" style="358" hidden="1" customWidth="1"/>
    <col min="6149" max="6149" width="6.6640625" style="358" customWidth="1"/>
    <col min="6150" max="6150" width="54.6640625" style="358" customWidth="1"/>
    <col min="6151" max="6152" width="0" style="358" hidden="1" customWidth="1"/>
    <col min="6153" max="6153" width="28.6640625" style="358" customWidth="1"/>
    <col min="6154" max="6155" width="9.6640625" style="358" customWidth="1"/>
    <col min="6156" max="6395" width="9.109375" style="358" customWidth="1"/>
    <col min="6396" max="6396" width="4.6640625" style="358" customWidth="1"/>
    <col min="6397" max="6397" width="24.6640625" style="358" customWidth="1"/>
    <col min="6398" max="6398" width="0" style="358" hidden="1" customWidth="1"/>
    <col min="6399" max="6399" width="6.6640625" style="358" customWidth="1"/>
    <col min="6400" max="6400" width="36.6640625" style="358"/>
    <col min="6401" max="6401" width="4.6640625" style="358" customWidth="1"/>
    <col min="6402" max="6402" width="0" style="358" hidden="1" customWidth="1"/>
    <col min="6403" max="6403" width="32.6640625" style="358" customWidth="1"/>
    <col min="6404" max="6404" width="0" style="358" hidden="1" customWidth="1"/>
    <col min="6405" max="6405" width="6.6640625" style="358" customWidth="1"/>
    <col min="6406" max="6406" width="54.6640625" style="358" customWidth="1"/>
    <col min="6407" max="6408" width="0" style="358" hidden="1" customWidth="1"/>
    <col min="6409" max="6409" width="28.6640625" style="358" customWidth="1"/>
    <col min="6410" max="6411" width="9.6640625" style="358" customWidth="1"/>
    <col min="6412" max="6651" width="9.109375" style="358" customWidth="1"/>
    <col min="6652" max="6652" width="4.6640625" style="358" customWidth="1"/>
    <col min="6653" max="6653" width="24.6640625" style="358" customWidth="1"/>
    <col min="6654" max="6654" width="0" style="358" hidden="1" customWidth="1"/>
    <col min="6655" max="6655" width="6.6640625" style="358" customWidth="1"/>
    <col min="6656" max="6656" width="36.6640625" style="358"/>
    <col min="6657" max="6657" width="4.6640625" style="358" customWidth="1"/>
    <col min="6658" max="6658" width="0" style="358" hidden="1" customWidth="1"/>
    <col min="6659" max="6659" width="32.6640625" style="358" customWidth="1"/>
    <col min="6660" max="6660" width="0" style="358" hidden="1" customWidth="1"/>
    <col min="6661" max="6661" width="6.6640625" style="358" customWidth="1"/>
    <col min="6662" max="6662" width="54.6640625" style="358" customWidth="1"/>
    <col min="6663" max="6664" width="0" style="358" hidden="1" customWidth="1"/>
    <col min="6665" max="6665" width="28.6640625" style="358" customWidth="1"/>
    <col min="6666" max="6667" width="9.6640625" style="358" customWidth="1"/>
    <col min="6668" max="6907" width="9.109375" style="358" customWidth="1"/>
    <col min="6908" max="6908" width="4.6640625" style="358" customWidth="1"/>
    <col min="6909" max="6909" width="24.6640625" style="358" customWidth="1"/>
    <col min="6910" max="6910" width="0" style="358" hidden="1" customWidth="1"/>
    <col min="6911" max="6911" width="6.6640625" style="358" customWidth="1"/>
    <col min="6912" max="6912" width="36.6640625" style="358"/>
    <col min="6913" max="6913" width="4.6640625" style="358" customWidth="1"/>
    <col min="6914" max="6914" width="0" style="358" hidden="1" customWidth="1"/>
    <col min="6915" max="6915" width="32.6640625" style="358" customWidth="1"/>
    <col min="6916" max="6916" width="0" style="358" hidden="1" customWidth="1"/>
    <col min="6917" max="6917" width="6.6640625" style="358" customWidth="1"/>
    <col min="6918" max="6918" width="54.6640625" style="358" customWidth="1"/>
    <col min="6919" max="6920" width="0" style="358" hidden="1" customWidth="1"/>
    <col min="6921" max="6921" width="28.6640625" style="358" customWidth="1"/>
    <col min="6922" max="6923" width="9.6640625" style="358" customWidth="1"/>
    <col min="6924" max="7163" width="9.109375" style="358" customWidth="1"/>
    <col min="7164" max="7164" width="4.6640625" style="358" customWidth="1"/>
    <col min="7165" max="7165" width="24.6640625" style="358" customWidth="1"/>
    <col min="7166" max="7166" width="0" style="358" hidden="1" customWidth="1"/>
    <col min="7167" max="7167" width="6.6640625" style="358" customWidth="1"/>
    <col min="7168" max="7168" width="36.6640625" style="358"/>
    <col min="7169" max="7169" width="4.6640625" style="358" customWidth="1"/>
    <col min="7170" max="7170" width="0" style="358" hidden="1" customWidth="1"/>
    <col min="7171" max="7171" width="32.6640625" style="358" customWidth="1"/>
    <col min="7172" max="7172" width="0" style="358" hidden="1" customWidth="1"/>
    <col min="7173" max="7173" width="6.6640625" style="358" customWidth="1"/>
    <col min="7174" max="7174" width="54.6640625" style="358" customWidth="1"/>
    <col min="7175" max="7176" width="0" style="358" hidden="1" customWidth="1"/>
    <col min="7177" max="7177" width="28.6640625" style="358" customWidth="1"/>
    <col min="7178" max="7179" width="9.6640625" style="358" customWidth="1"/>
    <col min="7180" max="7419" width="9.109375" style="358" customWidth="1"/>
    <col min="7420" max="7420" width="4.6640625" style="358" customWidth="1"/>
    <col min="7421" max="7421" width="24.6640625" style="358" customWidth="1"/>
    <col min="7422" max="7422" width="0" style="358" hidden="1" customWidth="1"/>
    <col min="7423" max="7423" width="6.6640625" style="358" customWidth="1"/>
    <col min="7424" max="7424" width="36.6640625" style="358"/>
    <col min="7425" max="7425" width="4.6640625" style="358" customWidth="1"/>
    <col min="7426" max="7426" width="0" style="358" hidden="1" customWidth="1"/>
    <col min="7427" max="7427" width="32.6640625" style="358" customWidth="1"/>
    <col min="7428" max="7428" width="0" style="358" hidden="1" customWidth="1"/>
    <col min="7429" max="7429" width="6.6640625" style="358" customWidth="1"/>
    <col min="7430" max="7430" width="54.6640625" style="358" customWidth="1"/>
    <col min="7431" max="7432" width="0" style="358" hidden="1" customWidth="1"/>
    <col min="7433" max="7433" width="28.6640625" style="358" customWidth="1"/>
    <col min="7434" max="7435" width="9.6640625" style="358" customWidth="1"/>
    <col min="7436" max="7675" width="9.109375" style="358" customWidth="1"/>
    <col min="7676" max="7676" width="4.6640625" style="358" customWidth="1"/>
    <col min="7677" max="7677" width="24.6640625" style="358" customWidth="1"/>
    <col min="7678" max="7678" width="0" style="358" hidden="1" customWidth="1"/>
    <col min="7679" max="7679" width="6.6640625" style="358" customWidth="1"/>
    <col min="7680" max="7680" width="36.6640625" style="358"/>
    <col min="7681" max="7681" width="4.6640625" style="358" customWidth="1"/>
    <col min="7682" max="7682" width="0" style="358" hidden="1" customWidth="1"/>
    <col min="7683" max="7683" width="32.6640625" style="358" customWidth="1"/>
    <col min="7684" max="7684" width="0" style="358" hidden="1" customWidth="1"/>
    <col min="7685" max="7685" width="6.6640625" style="358" customWidth="1"/>
    <col min="7686" max="7686" width="54.6640625" style="358" customWidth="1"/>
    <col min="7687" max="7688" width="0" style="358" hidden="1" customWidth="1"/>
    <col min="7689" max="7689" width="28.6640625" style="358" customWidth="1"/>
    <col min="7690" max="7691" width="9.6640625" style="358" customWidth="1"/>
    <col min="7692" max="7931" width="9.109375" style="358" customWidth="1"/>
    <col min="7932" max="7932" width="4.6640625" style="358" customWidth="1"/>
    <col min="7933" max="7933" width="24.6640625" style="358" customWidth="1"/>
    <col min="7934" max="7934" width="0" style="358" hidden="1" customWidth="1"/>
    <col min="7935" max="7935" width="6.6640625" style="358" customWidth="1"/>
    <col min="7936" max="7936" width="36.6640625" style="358"/>
    <col min="7937" max="7937" width="4.6640625" style="358" customWidth="1"/>
    <col min="7938" max="7938" width="0" style="358" hidden="1" customWidth="1"/>
    <col min="7939" max="7939" width="32.6640625" style="358" customWidth="1"/>
    <col min="7940" max="7940" width="0" style="358" hidden="1" customWidth="1"/>
    <col min="7941" max="7941" width="6.6640625" style="358" customWidth="1"/>
    <col min="7942" max="7942" width="54.6640625" style="358" customWidth="1"/>
    <col min="7943" max="7944" width="0" style="358" hidden="1" customWidth="1"/>
    <col min="7945" max="7945" width="28.6640625" style="358" customWidth="1"/>
    <col min="7946" max="7947" width="9.6640625" style="358" customWidth="1"/>
    <col min="7948" max="8187" width="9.109375" style="358" customWidth="1"/>
    <col min="8188" max="8188" width="4.6640625" style="358" customWidth="1"/>
    <col min="8189" max="8189" width="24.6640625" style="358" customWidth="1"/>
    <col min="8190" max="8190" width="0" style="358" hidden="1" customWidth="1"/>
    <col min="8191" max="8191" width="6.6640625" style="358" customWidth="1"/>
    <col min="8192" max="8192" width="36.6640625" style="358"/>
    <col min="8193" max="8193" width="4.6640625" style="358" customWidth="1"/>
    <col min="8194" max="8194" width="0" style="358" hidden="1" customWidth="1"/>
    <col min="8195" max="8195" width="32.6640625" style="358" customWidth="1"/>
    <col min="8196" max="8196" width="0" style="358" hidden="1" customWidth="1"/>
    <col min="8197" max="8197" width="6.6640625" style="358" customWidth="1"/>
    <col min="8198" max="8198" width="54.6640625" style="358" customWidth="1"/>
    <col min="8199" max="8200" width="0" style="358" hidden="1" customWidth="1"/>
    <col min="8201" max="8201" width="28.6640625" style="358" customWidth="1"/>
    <col min="8202" max="8203" width="9.6640625" style="358" customWidth="1"/>
    <col min="8204" max="8443" width="9.109375" style="358" customWidth="1"/>
    <col min="8444" max="8444" width="4.6640625" style="358" customWidth="1"/>
    <col min="8445" max="8445" width="24.6640625" style="358" customWidth="1"/>
    <col min="8446" max="8446" width="0" style="358" hidden="1" customWidth="1"/>
    <col min="8447" max="8447" width="6.6640625" style="358" customWidth="1"/>
    <col min="8448" max="8448" width="36.6640625" style="358"/>
    <col min="8449" max="8449" width="4.6640625" style="358" customWidth="1"/>
    <col min="8450" max="8450" width="0" style="358" hidden="1" customWidth="1"/>
    <col min="8451" max="8451" width="32.6640625" style="358" customWidth="1"/>
    <col min="8452" max="8452" width="0" style="358" hidden="1" customWidth="1"/>
    <col min="8453" max="8453" width="6.6640625" style="358" customWidth="1"/>
    <col min="8454" max="8454" width="54.6640625" style="358" customWidth="1"/>
    <col min="8455" max="8456" width="0" style="358" hidden="1" customWidth="1"/>
    <col min="8457" max="8457" width="28.6640625" style="358" customWidth="1"/>
    <col min="8458" max="8459" width="9.6640625" style="358" customWidth="1"/>
    <col min="8460" max="8699" width="9.109375" style="358" customWidth="1"/>
    <col min="8700" max="8700" width="4.6640625" style="358" customWidth="1"/>
    <col min="8701" max="8701" width="24.6640625" style="358" customWidth="1"/>
    <col min="8702" max="8702" width="0" style="358" hidden="1" customWidth="1"/>
    <col min="8703" max="8703" width="6.6640625" style="358" customWidth="1"/>
    <col min="8704" max="8704" width="36.6640625" style="358"/>
    <col min="8705" max="8705" width="4.6640625" style="358" customWidth="1"/>
    <col min="8706" max="8706" width="0" style="358" hidden="1" customWidth="1"/>
    <col min="8707" max="8707" width="32.6640625" style="358" customWidth="1"/>
    <col min="8708" max="8708" width="0" style="358" hidden="1" customWidth="1"/>
    <col min="8709" max="8709" width="6.6640625" style="358" customWidth="1"/>
    <col min="8710" max="8710" width="54.6640625" style="358" customWidth="1"/>
    <col min="8711" max="8712" width="0" style="358" hidden="1" customWidth="1"/>
    <col min="8713" max="8713" width="28.6640625" style="358" customWidth="1"/>
    <col min="8714" max="8715" width="9.6640625" style="358" customWidth="1"/>
    <col min="8716" max="8955" width="9.109375" style="358" customWidth="1"/>
    <col min="8956" max="8956" width="4.6640625" style="358" customWidth="1"/>
    <col min="8957" max="8957" width="24.6640625" style="358" customWidth="1"/>
    <col min="8958" max="8958" width="0" style="358" hidden="1" customWidth="1"/>
    <col min="8959" max="8959" width="6.6640625" style="358" customWidth="1"/>
    <col min="8960" max="8960" width="36.6640625" style="358"/>
    <col min="8961" max="8961" width="4.6640625" style="358" customWidth="1"/>
    <col min="8962" max="8962" width="0" style="358" hidden="1" customWidth="1"/>
    <col min="8963" max="8963" width="32.6640625" style="358" customWidth="1"/>
    <col min="8964" max="8964" width="0" style="358" hidden="1" customWidth="1"/>
    <col min="8965" max="8965" width="6.6640625" style="358" customWidth="1"/>
    <col min="8966" max="8966" width="54.6640625" style="358" customWidth="1"/>
    <col min="8967" max="8968" width="0" style="358" hidden="1" customWidth="1"/>
    <col min="8969" max="8969" width="28.6640625" style="358" customWidth="1"/>
    <col min="8970" max="8971" width="9.6640625" style="358" customWidth="1"/>
    <col min="8972" max="9211" width="9.109375" style="358" customWidth="1"/>
    <col min="9212" max="9212" width="4.6640625" style="358" customWidth="1"/>
    <col min="9213" max="9213" width="24.6640625" style="358" customWidth="1"/>
    <col min="9214" max="9214" width="0" style="358" hidden="1" customWidth="1"/>
    <col min="9215" max="9215" width="6.6640625" style="358" customWidth="1"/>
    <col min="9216" max="9216" width="36.6640625" style="358"/>
    <col min="9217" max="9217" width="4.6640625" style="358" customWidth="1"/>
    <col min="9218" max="9218" width="0" style="358" hidden="1" customWidth="1"/>
    <col min="9219" max="9219" width="32.6640625" style="358" customWidth="1"/>
    <col min="9220" max="9220" width="0" style="358" hidden="1" customWidth="1"/>
    <col min="9221" max="9221" width="6.6640625" style="358" customWidth="1"/>
    <col min="9222" max="9222" width="54.6640625" style="358" customWidth="1"/>
    <col min="9223" max="9224" width="0" style="358" hidden="1" customWidth="1"/>
    <col min="9225" max="9225" width="28.6640625" style="358" customWidth="1"/>
    <col min="9226" max="9227" width="9.6640625" style="358" customWidth="1"/>
    <col min="9228" max="9467" width="9.109375" style="358" customWidth="1"/>
    <col min="9468" max="9468" width="4.6640625" style="358" customWidth="1"/>
    <col min="9469" max="9469" width="24.6640625" style="358" customWidth="1"/>
    <col min="9470" max="9470" width="0" style="358" hidden="1" customWidth="1"/>
    <col min="9471" max="9471" width="6.6640625" style="358" customWidth="1"/>
    <col min="9472" max="9472" width="36.6640625" style="358"/>
    <col min="9473" max="9473" width="4.6640625" style="358" customWidth="1"/>
    <col min="9474" max="9474" width="0" style="358" hidden="1" customWidth="1"/>
    <col min="9475" max="9475" width="32.6640625" style="358" customWidth="1"/>
    <col min="9476" max="9476" width="0" style="358" hidden="1" customWidth="1"/>
    <col min="9477" max="9477" width="6.6640625" style="358" customWidth="1"/>
    <col min="9478" max="9478" width="54.6640625" style="358" customWidth="1"/>
    <col min="9479" max="9480" width="0" style="358" hidden="1" customWidth="1"/>
    <col min="9481" max="9481" width="28.6640625" style="358" customWidth="1"/>
    <col min="9482" max="9483" width="9.6640625" style="358" customWidth="1"/>
    <col min="9484" max="9723" width="9.109375" style="358" customWidth="1"/>
    <col min="9724" max="9724" width="4.6640625" style="358" customWidth="1"/>
    <col min="9725" max="9725" width="24.6640625" style="358" customWidth="1"/>
    <col min="9726" max="9726" width="0" style="358" hidden="1" customWidth="1"/>
    <col min="9727" max="9727" width="6.6640625" style="358" customWidth="1"/>
    <col min="9728" max="9728" width="36.6640625" style="358"/>
    <col min="9729" max="9729" width="4.6640625" style="358" customWidth="1"/>
    <col min="9730" max="9730" width="0" style="358" hidden="1" customWidth="1"/>
    <col min="9731" max="9731" width="32.6640625" style="358" customWidth="1"/>
    <col min="9732" max="9732" width="0" style="358" hidden="1" customWidth="1"/>
    <col min="9733" max="9733" width="6.6640625" style="358" customWidth="1"/>
    <col min="9734" max="9734" width="54.6640625" style="358" customWidth="1"/>
    <col min="9735" max="9736" width="0" style="358" hidden="1" customWidth="1"/>
    <col min="9737" max="9737" width="28.6640625" style="358" customWidth="1"/>
    <col min="9738" max="9739" width="9.6640625" style="358" customWidth="1"/>
    <col min="9740" max="9979" width="9.109375" style="358" customWidth="1"/>
    <col min="9980" max="9980" width="4.6640625" style="358" customWidth="1"/>
    <col min="9981" max="9981" width="24.6640625" style="358" customWidth="1"/>
    <col min="9982" max="9982" width="0" style="358" hidden="1" customWidth="1"/>
    <col min="9983" max="9983" width="6.6640625" style="358" customWidth="1"/>
    <col min="9984" max="9984" width="36.6640625" style="358"/>
    <col min="9985" max="9985" width="4.6640625" style="358" customWidth="1"/>
    <col min="9986" max="9986" width="0" style="358" hidden="1" customWidth="1"/>
    <col min="9987" max="9987" width="32.6640625" style="358" customWidth="1"/>
    <col min="9988" max="9988" width="0" style="358" hidden="1" customWidth="1"/>
    <col min="9989" max="9989" width="6.6640625" style="358" customWidth="1"/>
    <col min="9990" max="9990" width="54.6640625" style="358" customWidth="1"/>
    <col min="9991" max="9992" width="0" style="358" hidden="1" customWidth="1"/>
    <col min="9993" max="9993" width="28.6640625" style="358" customWidth="1"/>
    <col min="9994" max="9995" width="9.6640625" style="358" customWidth="1"/>
    <col min="9996" max="10235" width="9.109375" style="358" customWidth="1"/>
    <col min="10236" max="10236" width="4.6640625" style="358" customWidth="1"/>
    <col min="10237" max="10237" width="24.6640625" style="358" customWidth="1"/>
    <col min="10238" max="10238" width="0" style="358" hidden="1" customWidth="1"/>
    <col min="10239" max="10239" width="6.6640625" style="358" customWidth="1"/>
    <col min="10240" max="10240" width="36.6640625" style="358"/>
    <col min="10241" max="10241" width="4.6640625" style="358" customWidth="1"/>
    <col min="10242" max="10242" width="0" style="358" hidden="1" customWidth="1"/>
    <col min="10243" max="10243" width="32.6640625" style="358" customWidth="1"/>
    <col min="10244" max="10244" width="0" style="358" hidden="1" customWidth="1"/>
    <col min="10245" max="10245" width="6.6640625" style="358" customWidth="1"/>
    <col min="10246" max="10246" width="54.6640625" style="358" customWidth="1"/>
    <col min="10247" max="10248" width="0" style="358" hidden="1" customWidth="1"/>
    <col min="10249" max="10249" width="28.6640625" style="358" customWidth="1"/>
    <col min="10250" max="10251" width="9.6640625" style="358" customWidth="1"/>
    <col min="10252" max="10491" width="9.109375" style="358" customWidth="1"/>
    <col min="10492" max="10492" width="4.6640625" style="358" customWidth="1"/>
    <col min="10493" max="10493" width="24.6640625" style="358" customWidth="1"/>
    <col min="10494" max="10494" width="0" style="358" hidden="1" customWidth="1"/>
    <col min="10495" max="10495" width="6.6640625" style="358" customWidth="1"/>
    <col min="10496" max="10496" width="36.6640625" style="358"/>
    <col min="10497" max="10497" width="4.6640625" style="358" customWidth="1"/>
    <col min="10498" max="10498" width="0" style="358" hidden="1" customWidth="1"/>
    <col min="10499" max="10499" width="32.6640625" style="358" customWidth="1"/>
    <col min="10500" max="10500" width="0" style="358" hidden="1" customWidth="1"/>
    <col min="10501" max="10501" width="6.6640625" style="358" customWidth="1"/>
    <col min="10502" max="10502" width="54.6640625" style="358" customWidth="1"/>
    <col min="10503" max="10504" width="0" style="358" hidden="1" customWidth="1"/>
    <col min="10505" max="10505" width="28.6640625" style="358" customWidth="1"/>
    <col min="10506" max="10507" width="9.6640625" style="358" customWidth="1"/>
    <col min="10508" max="10747" width="9.109375" style="358" customWidth="1"/>
    <col min="10748" max="10748" width="4.6640625" style="358" customWidth="1"/>
    <col min="10749" max="10749" width="24.6640625" style="358" customWidth="1"/>
    <col min="10750" max="10750" width="0" style="358" hidden="1" customWidth="1"/>
    <col min="10751" max="10751" width="6.6640625" style="358" customWidth="1"/>
    <col min="10752" max="10752" width="36.6640625" style="358"/>
    <col min="10753" max="10753" width="4.6640625" style="358" customWidth="1"/>
    <col min="10754" max="10754" width="0" style="358" hidden="1" customWidth="1"/>
    <col min="10755" max="10755" width="32.6640625" style="358" customWidth="1"/>
    <col min="10756" max="10756" width="0" style="358" hidden="1" customWidth="1"/>
    <col min="10757" max="10757" width="6.6640625" style="358" customWidth="1"/>
    <col min="10758" max="10758" width="54.6640625" style="358" customWidth="1"/>
    <col min="10759" max="10760" width="0" style="358" hidden="1" customWidth="1"/>
    <col min="10761" max="10761" width="28.6640625" style="358" customWidth="1"/>
    <col min="10762" max="10763" width="9.6640625" style="358" customWidth="1"/>
    <col min="10764" max="11003" width="9.109375" style="358" customWidth="1"/>
    <col min="11004" max="11004" width="4.6640625" style="358" customWidth="1"/>
    <col min="11005" max="11005" width="24.6640625" style="358" customWidth="1"/>
    <col min="11006" max="11006" width="0" style="358" hidden="1" customWidth="1"/>
    <col min="11007" max="11007" width="6.6640625" style="358" customWidth="1"/>
    <col min="11008" max="11008" width="36.6640625" style="358"/>
    <col min="11009" max="11009" width="4.6640625" style="358" customWidth="1"/>
    <col min="11010" max="11010" width="0" style="358" hidden="1" customWidth="1"/>
    <col min="11011" max="11011" width="32.6640625" style="358" customWidth="1"/>
    <col min="11012" max="11012" width="0" style="358" hidden="1" customWidth="1"/>
    <col min="11013" max="11013" width="6.6640625" style="358" customWidth="1"/>
    <col min="11014" max="11014" width="54.6640625" style="358" customWidth="1"/>
    <col min="11015" max="11016" width="0" style="358" hidden="1" customWidth="1"/>
    <col min="11017" max="11017" width="28.6640625" style="358" customWidth="1"/>
    <col min="11018" max="11019" width="9.6640625" style="358" customWidth="1"/>
    <col min="11020" max="11259" width="9.109375" style="358" customWidth="1"/>
    <col min="11260" max="11260" width="4.6640625" style="358" customWidth="1"/>
    <col min="11261" max="11261" width="24.6640625" style="358" customWidth="1"/>
    <col min="11262" max="11262" width="0" style="358" hidden="1" customWidth="1"/>
    <col min="11263" max="11263" width="6.6640625" style="358" customWidth="1"/>
    <col min="11264" max="11264" width="36.6640625" style="358"/>
    <col min="11265" max="11265" width="4.6640625" style="358" customWidth="1"/>
    <col min="11266" max="11266" width="0" style="358" hidden="1" customWidth="1"/>
    <col min="11267" max="11267" width="32.6640625" style="358" customWidth="1"/>
    <col min="11268" max="11268" width="0" style="358" hidden="1" customWidth="1"/>
    <col min="11269" max="11269" width="6.6640625" style="358" customWidth="1"/>
    <col min="11270" max="11270" width="54.6640625" style="358" customWidth="1"/>
    <col min="11271" max="11272" width="0" style="358" hidden="1" customWidth="1"/>
    <col min="11273" max="11273" width="28.6640625" style="358" customWidth="1"/>
    <col min="11274" max="11275" width="9.6640625" style="358" customWidth="1"/>
    <col min="11276" max="11515" width="9.109375" style="358" customWidth="1"/>
    <col min="11516" max="11516" width="4.6640625" style="358" customWidth="1"/>
    <col min="11517" max="11517" width="24.6640625" style="358" customWidth="1"/>
    <col min="11518" max="11518" width="0" style="358" hidden="1" customWidth="1"/>
    <col min="11519" max="11519" width="6.6640625" style="358" customWidth="1"/>
    <col min="11520" max="11520" width="36.6640625" style="358"/>
    <col min="11521" max="11521" width="4.6640625" style="358" customWidth="1"/>
    <col min="11522" max="11522" width="0" style="358" hidden="1" customWidth="1"/>
    <col min="11523" max="11523" width="32.6640625" style="358" customWidth="1"/>
    <col min="11524" max="11524" width="0" style="358" hidden="1" customWidth="1"/>
    <col min="11525" max="11525" width="6.6640625" style="358" customWidth="1"/>
    <col min="11526" max="11526" width="54.6640625" style="358" customWidth="1"/>
    <col min="11527" max="11528" width="0" style="358" hidden="1" customWidth="1"/>
    <col min="11529" max="11529" width="28.6640625" style="358" customWidth="1"/>
    <col min="11530" max="11531" width="9.6640625" style="358" customWidth="1"/>
    <col min="11532" max="11771" width="9.109375" style="358" customWidth="1"/>
    <col min="11772" max="11772" width="4.6640625" style="358" customWidth="1"/>
    <col min="11773" max="11773" width="24.6640625" style="358" customWidth="1"/>
    <col min="11774" max="11774" width="0" style="358" hidden="1" customWidth="1"/>
    <col min="11775" max="11775" width="6.6640625" style="358" customWidth="1"/>
    <col min="11776" max="11776" width="36.6640625" style="358"/>
    <col min="11777" max="11777" width="4.6640625" style="358" customWidth="1"/>
    <col min="11778" max="11778" width="0" style="358" hidden="1" customWidth="1"/>
    <col min="11779" max="11779" width="32.6640625" style="358" customWidth="1"/>
    <col min="11780" max="11780" width="0" style="358" hidden="1" customWidth="1"/>
    <col min="11781" max="11781" width="6.6640625" style="358" customWidth="1"/>
    <col min="11782" max="11782" width="54.6640625" style="358" customWidth="1"/>
    <col min="11783" max="11784" width="0" style="358" hidden="1" customWidth="1"/>
    <col min="11785" max="11785" width="28.6640625" style="358" customWidth="1"/>
    <col min="11786" max="11787" width="9.6640625" style="358" customWidth="1"/>
    <col min="11788" max="12027" width="9.109375" style="358" customWidth="1"/>
    <col min="12028" max="12028" width="4.6640625" style="358" customWidth="1"/>
    <col min="12029" max="12029" width="24.6640625" style="358" customWidth="1"/>
    <col min="12030" max="12030" width="0" style="358" hidden="1" customWidth="1"/>
    <col min="12031" max="12031" width="6.6640625" style="358" customWidth="1"/>
    <col min="12032" max="12032" width="36.6640625" style="358"/>
    <col min="12033" max="12033" width="4.6640625" style="358" customWidth="1"/>
    <col min="12034" max="12034" width="0" style="358" hidden="1" customWidth="1"/>
    <col min="12035" max="12035" width="32.6640625" style="358" customWidth="1"/>
    <col min="12036" max="12036" width="0" style="358" hidden="1" customWidth="1"/>
    <col min="12037" max="12037" width="6.6640625" style="358" customWidth="1"/>
    <col min="12038" max="12038" width="54.6640625" style="358" customWidth="1"/>
    <col min="12039" max="12040" width="0" style="358" hidden="1" customWidth="1"/>
    <col min="12041" max="12041" width="28.6640625" style="358" customWidth="1"/>
    <col min="12042" max="12043" width="9.6640625" style="358" customWidth="1"/>
    <col min="12044" max="12283" width="9.109375" style="358" customWidth="1"/>
    <col min="12284" max="12284" width="4.6640625" style="358" customWidth="1"/>
    <col min="12285" max="12285" width="24.6640625" style="358" customWidth="1"/>
    <col min="12286" max="12286" width="0" style="358" hidden="1" customWidth="1"/>
    <col min="12287" max="12287" width="6.6640625" style="358" customWidth="1"/>
    <col min="12288" max="12288" width="36.6640625" style="358"/>
    <col min="12289" max="12289" width="4.6640625" style="358" customWidth="1"/>
    <col min="12290" max="12290" width="0" style="358" hidden="1" customWidth="1"/>
    <col min="12291" max="12291" width="32.6640625" style="358" customWidth="1"/>
    <col min="12292" max="12292" width="0" style="358" hidden="1" customWidth="1"/>
    <col min="12293" max="12293" width="6.6640625" style="358" customWidth="1"/>
    <col min="12294" max="12294" width="54.6640625" style="358" customWidth="1"/>
    <col min="12295" max="12296" width="0" style="358" hidden="1" customWidth="1"/>
    <col min="12297" max="12297" width="28.6640625" style="358" customWidth="1"/>
    <col min="12298" max="12299" width="9.6640625" style="358" customWidth="1"/>
    <col min="12300" max="12539" width="9.109375" style="358" customWidth="1"/>
    <col min="12540" max="12540" width="4.6640625" style="358" customWidth="1"/>
    <col min="12541" max="12541" width="24.6640625" style="358" customWidth="1"/>
    <col min="12542" max="12542" width="0" style="358" hidden="1" customWidth="1"/>
    <col min="12543" max="12543" width="6.6640625" style="358" customWidth="1"/>
    <col min="12544" max="12544" width="36.6640625" style="358"/>
    <col min="12545" max="12545" width="4.6640625" style="358" customWidth="1"/>
    <col min="12546" max="12546" width="0" style="358" hidden="1" customWidth="1"/>
    <col min="12547" max="12547" width="32.6640625" style="358" customWidth="1"/>
    <col min="12548" max="12548" width="0" style="358" hidden="1" customWidth="1"/>
    <col min="12549" max="12549" width="6.6640625" style="358" customWidth="1"/>
    <col min="12550" max="12550" width="54.6640625" style="358" customWidth="1"/>
    <col min="12551" max="12552" width="0" style="358" hidden="1" customWidth="1"/>
    <col min="12553" max="12553" width="28.6640625" style="358" customWidth="1"/>
    <col min="12554" max="12555" width="9.6640625" style="358" customWidth="1"/>
    <col min="12556" max="12795" width="9.109375" style="358" customWidth="1"/>
    <col min="12796" max="12796" width="4.6640625" style="358" customWidth="1"/>
    <col min="12797" max="12797" width="24.6640625" style="358" customWidth="1"/>
    <col min="12798" max="12798" width="0" style="358" hidden="1" customWidth="1"/>
    <col min="12799" max="12799" width="6.6640625" style="358" customWidth="1"/>
    <col min="12800" max="12800" width="36.6640625" style="358"/>
    <col min="12801" max="12801" width="4.6640625" style="358" customWidth="1"/>
    <col min="12802" max="12802" width="0" style="358" hidden="1" customWidth="1"/>
    <col min="12803" max="12803" width="32.6640625" style="358" customWidth="1"/>
    <col min="12804" max="12804" width="0" style="358" hidden="1" customWidth="1"/>
    <col min="12805" max="12805" width="6.6640625" style="358" customWidth="1"/>
    <col min="12806" max="12806" width="54.6640625" style="358" customWidth="1"/>
    <col min="12807" max="12808" width="0" style="358" hidden="1" customWidth="1"/>
    <col min="12809" max="12809" width="28.6640625" style="358" customWidth="1"/>
    <col min="12810" max="12811" width="9.6640625" style="358" customWidth="1"/>
    <col min="12812" max="13051" width="9.109375" style="358" customWidth="1"/>
    <col min="13052" max="13052" width="4.6640625" style="358" customWidth="1"/>
    <col min="13053" max="13053" width="24.6640625" style="358" customWidth="1"/>
    <col min="13054" max="13054" width="0" style="358" hidden="1" customWidth="1"/>
    <col min="13055" max="13055" width="6.6640625" style="358" customWidth="1"/>
    <col min="13056" max="13056" width="36.6640625" style="358"/>
    <col min="13057" max="13057" width="4.6640625" style="358" customWidth="1"/>
    <col min="13058" max="13058" width="0" style="358" hidden="1" customWidth="1"/>
    <col min="13059" max="13059" width="32.6640625" style="358" customWidth="1"/>
    <col min="13060" max="13060" width="0" style="358" hidden="1" customWidth="1"/>
    <col min="13061" max="13061" width="6.6640625" style="358" customWidth="1"/>
    <col min="13062" max="13062" width="54.6640625" style="358" customWidth="1"/>
    <col min="13063" max="13064" width="0" style="358" hidden="1" customWidth="1"/>
    <col min="13065" max="13065" width="28.6640625" style="358" customWidth="1"/>
    <col min="13066" max="13067" width="9.6640625" style="358" customWidth="1"/>
    <col min="13068" max="13307" width="9.109375" style="358" customWidth="1"/>
    <col min="13308" max="13308" width="4.6640625" style="358" customWidth="1"/>
    <col min="13309" max="13309" width="24.6640625" style="358" customWidth="1"/>
    <col min="13310" max="13310" width="0" style="358" hidden="1" customWidth="1"/>
    <col min="13311" max="13311" width="6.6640625" style="358" customWidth="1"/>
    <col min="13312" max="13312" width="36.6640625" style="358"/>
    <col min="13313" max="13313" width="4.6640625" style="358" customWidth="1"/>
    <col min="13314" max="13314" width="0" style="358" hidden="1" customWidth="1"/>
    <col min="13315" max="13315" width="32.6640625" style="358" customWidth="1"/>
    <col min="13316" max="13316" width="0" style="358" hidden="1" customWidth="1"/>
    <col min="13317" max="13317" width="6.6640625" style="358" customWidth="1"/>
    <col min="13318" max="13318" width="54.6640625" style="358" customWidth="1"/>
    <col min="13319" max="13320" width="0" style="358" hidden="1" customWidth="1"/>
    <col min="13321" max="13321" width="28.6640625" style="358" customWidth="1"/>
    <col min="13322" max="13323" width="9.6640625" style="358" customWidth="1"/>
    <col min="13324" max="13563" width="9.109375" style="358" customWidth="1"/>
    <col min="13564" max="13564" width="4.6640625" style="358" customWidth="1"/>
    <col min="13565" max="13565" width="24.6640625" style="358" customWidth="1"/>
    <col min="13566" max="13566" width="0" style="358" hidden="1" customWidth="1"/>
    <col min="13567" max="13567" width="6.6640625" style="358" customWidth="1"/>
    <col min="13568" max="13568" width="36.6640625" style="358"/>
    <col min="13569" max="13569" width="4.6640625" style="358" customWidth="1"/>
    <col min="13570" max="13570" width="0" style="358" hidden="1" customWidth="1"/>
    <col min="13571" max="13571" width="32.6640625" style="358" customWidth="1"/>
    <col min="13572" max="13572" width="0" style="358" hidden="1" customWidth="1"/>
    <col min="13573" max="13573" width="6.6640625" style="358" customWidth="1"/>
    <col min="13574" max="13574" width="54.6640625" style="358" customWidth="1"/>
    <col min="13575" max="13576" width="0" style="358" hidden="1" customWidth="1"/>
    <col min="13577" max="13577" width="28.6640625" style="358" customWidth="1"/>
    <col min="13578" max="13579" width="9.6640625" style="358" customWidth="1"/>
    <col min="13580" max="13819" width="9.109375" style="358" customWidth="1"/>
    <col min="13820" max="13820" width="4.6640625" style="358" customWidth="1"/>
    <col min="13821" max="13821" width="24.6640625" style="358" customWidth="1"/>
    <col min="13822" max="13822" width="0" style="358" hidden="1" customWidth="1"/>
    <col min="13823" max="13823" width="6.6640625" style="358" customWidth="1"/>
    <col min="13824" max="13824" width="36.6640625" style="358"/>
    <col min="13825" max="13825" width="4.6640625" style="358" customWidth="1"/>
    <col min="13826" max="13826" width="0" style="358" hidden="1" customWidth="1"/>
    <col min="13827" max="13827" width="32.6640625" style="358" customWidth="1"/>
    <col min="13828" max="13828" width="0" style="358" hidden="1" customWidth="1"/>
    <col min="13829" max="13829" width="6.6640625" style="358" customWidth="1"/>
    <col min="13830" max="13830" width="54.6640625" style="358" customWidth="1"/>
    <col min="13831" max="13832" width="0" style="358" hidden="1" customWidth="1"/>
    <col min="13833" max="13833" width="28.6640625" style="358" customWidth="1"/>
    <col min="13834" max="13835" width="9.6640625" style="358" customWidth="1"/>
    <col min="13836" max="14075" width="9.109375" style="358" customWidth="1"/>
    <col min="14076" max="14076" width="4.6640625" style="358" customWidth="1"/>
    <col min="14077" max="14077" width="24.6640625" style="358" customWidth="1"/>
    <col min="14078" max="14078" width="0" style="358" hidden="1" customWidth="1"/>
    <col min="14079" max="14079" width="6.6640625" style="358" customWidth="1"/>
    <col min="14080" max="14080" width="36.6640625" style="358"/>
    <col min="14081" max="14081" width="4.6640625" style="358" customWidth="1"/>
    <col min="14082" max="14082" width="0" style="358" hidden="1" customWidth="1"/>
    <col min="14083" max="14083" width="32.6640625" style="358" customWidth="1"/>
    <col min="14084" max="14084" width="0" style="358" hidden="1" customWidth="1"/>
    <col min="14085" max="14085" width="6.6640625" style="358" customWidth="1"/>
    <col min="14086" max="14086" width="54.6640625" style="358" customWidth="1"/>
    <col min="14087" max="14088" width="0" style="358" hidden="1" customWidth="1"/>
    <col min="14089" max="14089" width="28.6640625" style="358" customWidth="1"/>
    <col min="14090" max="14091" width="9.6640625" style="358" customWidth="1"/>
    <col min="14092" max="14331" width="9.109375" style="358" customWidth="1"/>
    <col min="14332" max="14332" width="4.6640625" style="358" customWidth="1"/>
    <col min="14333" max="14333" width="24.6640625" style="358" customWidth="1"/>
    <col min="14334" max="14334" width="0" style="358" hidden="1" customWidth="1"/>
    <col min="14335" max="14335" width="6.6640625" style="358" customWidth="1"/>
    <col min="14336" max="14336" width="36.6640625" style="358"/>
    <col min="14337" max="14337" width="4.6640625" style="358" customWidth="1"/>
    <col min="14338" max="14338" width="0" style="358" hidden="1" customWidth="1"/>
    <col min="14339" max="14339" width="32.6640625" style="358" customWidth="1"/>
    <col min="14340" max="14340" width="0" style="358" hidden="1" customWidth="1"/>
    <col min="14341" max="14341" width="6.6640625" style="358" customWidth="1"/>
    <col min="14342" max="14342" width="54.6640625" style="358" customWidth="1"/>
    <col min="14343" max="14344" width="0" style="358" hidden="1" customWidth="1"/>
    <col min="14345" max="14345" width="28.6640625" style="358" customWidth="1"/>
    <col min="14346" max="14347" width="9.6640625" style="358" customWidth="1"/>
    <col min="14348" max="14587" width="9.109375" style="358" customWidth="1"/>
    <col min="14588" max="14588" width="4.6640625" style="358" customWidth="1"/>
    <col min="14589" max="14589" width="24.6640625" style="358" customWidth="1"/>
    <col min="14590" max="14590" width="0" style="358" hidden="1" customWidth="1"/>
    <col min="14591" max="14591" width="6.6640625" style="358" customWidth="1"/>
    <col min="14592" max="14592" width="36.6640625" style="358"/>
    <col min="14593" max="14593" width="4.6640625" style="358" customWidth="1"/>
    <col min="14594" max="14594" width="0" style="358" hidden="1" customWidth="1"/>
    <col min="14595" max="14595" width="32.6640625" style="358" customWidth="1"/>
    <col min="14596" max="14596" width="0" style="358" hidden="1" customWidth="1"/>
    <col min="14597" max="14597" width="6.6640625" style="358" customWidth="1"/>
    <col min="14598" max="14598" width="54.6640625" style="358" customWidth="1"/>
    <col min="14599" max="14600" width="0" style="358" hidden="1" customWidth="1"/>
    <col min="14601" max="14601" width="28.6640625" style="358" customWidth="1"/>
    <col min="14602" max="14603" width="9.6640625" style="358" customWidth="1"/>
    <col min="14604" max="14843" width="9.109375" style="358" customWidth="1"/>
    <col min="14844" max="14844" width="4.6640625" style="358" customWidth="1"/>
    <col min="14845" max="14845" width="24.6640625" style="358" customWidth="1"/>
    <col min="14846" max="14846" width="0" style="358" hidden="1" customWidth="1"/>
    <col min="14847" max="14847" width="6.6640625" style="358" customWidth="1"/>
    <col min="14848" max="14848" width="36.6640625" style="358"/>
    <col min="14849" max="14849" width="4.6640625" style="358" customWidth="1"/>
    <col min="14850" max="14850" width="0" style="358" hidden="1" customWidth="1"/>
    <col min="14851" max="14851" width="32.6640625" style="358" customWidth="1"/>
    <col min="14852" max="14852" width="0" style="358" hidden="1" customWidth="1"/>
    <col min="14853" max="14853" width="6.6640625" style="358" customWidth="1"/>
    <col min="14854" max="14854" width="54.6640625" style="358" customWidth="1"/>
    <col min="14855" max="14856" width="0" style="358" hidden="1" customWidth="1"/>
    <col min="14857" max="14857" width="28.6640625" style="358" customWidth="1"/>
    <col min="14858" max="14859" width="9.6640625" style="358" customWidth="1"/>
    <col min="14860" max="15099" width="9.109375" style="358" customWidth="1"/>
    <col min="15100" max="15100" width="4.6640625" style="358" customWidth="1"/>
    <col min="15101" max="15101" width="24.6640625" style="358" customWidth="1"/>
    <col min="15102" max="15102" width="0" style="358" hidden="1" customWidth="1"/>
    <col min="15103" max="15103" width="6.6640625" style="358" customWidth="1"/>
    <col min="15104" max="15104" width="36.6640625" style="358"/>
    <col min="15105" max="15105" width="4.6640625" style="358" customWidth="1"/>
    <col min="15106" max="15106" width="0" style="358" hidden="1" customWidth="1"/>
    <col min="15107" max="15107" width="32.6640625" style="358" customWidth="1"/>
    <col min="15108" max="15108" width="0" style="358" hidden="1" customWidth="1"/>
    <col min="15109" max="15109" width="6.6640625" style="358" customWidth="1"/>
    <col min="15110" max="15110" width="54.6640625" style="358" customWidth="1"/>
    <col min="15111" max="15112" width="0" style="358" hidden="1" customWidth="1"/>
    <col min="15113" max="15113" width="28.6640625" style="358" customWidth="1"/>
    <col min="15114" max="15115" width="9.6640625" style="358" customWidth="1"/>
    <col min="15116" max="15355" width="9.109375" style="358" customWidth="1"/>
    <col min="15356" max="15356" width="4.6640625" style="358" customWidth="1"/>
    <col min="15357" max="15357" width="24.6640625" style="358" customWidth="1"/>
    <col min="15358" max="15358" width="0" style="358" hidden="1" customWidth="1"/>
    <col min="15359" max="15359" width="6.6640625" style="358" customWidth="1"/>
    <col min="15360" max="15360" width="36.6640625" style="358"/>
    <col min="15361" max="15361" width="4.6640625" style="358" customWidth="1"/>
    <col min="15362" max="15362" width="0" style="358" hidden="1" customWidth="1"/>
    <col min="15363" max="15363" width="32.6640625" style="358" customWidth="1"/>
    <col min="15364" max="15364" width="0" style="358" hidden="1" customWidth="1"/>
    <col min="15365" max="15365" width="6.6640625" style="358" customWidth="1"/>
    <col min="15366" max="15366" width="54.6640625" style="358" customWidth="1"/>
    <col min="15367" max="15368" width="0" style="358" hidden="1" customWidth="1"/>
    <col min="15369" max="15369" width="28.6640625" style="358" customWidth="1"/>
    <col min="15370" max="15371" width="9.6640625" style="358" customWidth="1"/>
    <col min="15372" max="15611" width="9.109375" style="358" customWidth="1"/>
    <col min="15612" max="15612" width="4.6640625" style="358" customWidth="1"/>
    <col min="15613" max="15613" width="24.6640625" style="358" customWidth="1"/>
    <col min="15614" max="15614" width="0" style="358" hidden="1" customWidth="1"/>
    <col min="15615" max="15615" width="6.6640625" style="358" customWidth="1"/>
    <col min="15616" max="15616" width="36.6640625" style="358"/>
    <col min="15617" max="15617" width="4.6640625" style="358" customWidth="1"/>
    <col min="15618" max="15618" width="0" style="358" hidden="1" customWidth="1"/>
    <col min="15619" max="15619" width="32.6640625" style="358" customWidth="1"/>
    <col min="15620" max="15620" width="0" style="358" hidden="1" customWidth="1"/>
    <col min="15621" max="15621" width="6.6640625" style="358" customWidth="1"/>
    <col min="15622" max="15622" width="54.6640625" style="358" customWidth="1"/>
    <col min="15623" max="15624" width="0" style="358" hidden="1" customWidth="1"/>
    <col min="15625" max="15625" width="28.6640625" style="358" customWidth="1"/>
    <col min="15626" max="15627" width="9.6640625" style="358" customWidth="1"/>
    <col min="15628" max="15867" width="9.109375" style="358" customWidth="1"/>
    <col min="15868" max="15868" width="4.6640625" style="358" customWidth="1"/>
    <col min="15869" max="15869" width="24.6640625" style="358" customWidth="1"/>
    <col min="15870" max="15870" width="0" style="358" hidden="1" customWidth="1"/>
    <col min="15871" max="15871" width="6.6640625" style="358" customWidth="1"/>
    <col min="15872" max="15872" width="36.6640625" style="358"/>
    <col min="15873" max="15873" width="4.6640625" style="358" customWidth="1"/>
    <col min="15874" max="15874" width="0" style="358" hidden="1" customWidth="1"/>
    <col min="15875" max="15875" width="32.6640625" style="358" customWidth="1"/>
    <col min="15876" max="15876" width="0" style="358" hidden="1" customWidth="1"/>
    <col min="15877" max="15877" width="6.6640625" style="358" customWidth="1"/>
    <col min="15878" max="15878" width="54.6640625" style="358" customWidth="1"/>
    <col min="15879" max="15880" width="0" style="358" hidden="1" customWidth="1"/>
    <col min="15881" max="15881" width="28.6640625" style="358" customWidth="1"/>
    <col min="15882" max="15883" width="9.6640625" style="358" customWidth="1"/>
    <col min="15884" max="16123" width="9.109375" style="358" customWidth="1"/>
    <col min="16124" max="16124" width="4.6640625" style="358" customWidth="1"/>
    <col min="16125" max="16125" width="24.6640625" style="358" customWidth="1"/>
    <col min="16126" max="16126" width="0" style="358" hidden="1" customWidth="1"/>
    <col min="16127" max="16127" width="6.6640625" style="358" customWidth="1"/>
    <col min="16128" max="16128" width="36.6640625" style="358"/>
    <col min="16129" max="16129" width="4.6640625" style="358" customWidth="1"/>
    <col min="16130" max="16130" width="0" style="358" hidden="1" customWidth="1"/>
    <col min="16131" max="16131" width="32.6640625" style="358" customWidth="1"/>
    <col min="16132" max="16132" width="0" style="358" hidden="1" customWidth="1"/>
    <col min="16133" max="16133" width="6.6640625" style="358" customWidth="1"/>
    <col min="16134" max="16134" width="54.6640625" style="358" customWidth="1"/>
    <col min="16135" max="16136" width="0" style="358" hidden="1" customWidth="1"/>
    <col min="16137" max="16137" width="28.6640625" style="358" customWidth="1"/>
    <col min="16138" max="16139" width="9.6640625" style="358" customWidth="1"/>
    <col min="16140" max="16379" width="9.109375" style="358" customWidth="1"/>
    <col min="16380" max="16380" width="4.6640625" style="358" customWidth="1"/>
    <col min="16381" max="16381" width="24.6640625" style="358" customWidth="1"/>
    <col min="16382" max="16382" width="0" style="358" hidden="1" customWidth="1"/>
    <col min="16383" max="16383" width="6.6640625" style="358" customWidth="1"/>
    <col min="16384" max="16384" width="36.6640625" style="358"/>
  </cols>
  <sheetData>
    <row r="1" spans="1:23" s="334" customFormat="1" ht="30" customHeight="1">
      <c r="A1" s="478" t="s">
        <v>476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</row>
    <row r="2" spans="1:23" s="334" customFormat="1" ht="25.05" customHeight="1">
      <c r="A2" s="461" t="s">
        <v>78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</row>
    <row r="3" spans="1:23" s="334" customFormat="1" ht="25.05" customHeight="1">
      <c r="A3" s="461" t="s">
        <v>331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</row>
    <row r="4" spans="1:23" s="334" customFormat="1" ht="25.05" customHeight="1">
      <c r="A4" s="461" t="s">
        <v>477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</row>
    <row r="5" spans="1:23" s="335" customFormat="1" ht="30" customHeight="1">
      <c r="A5" s="461" t="s">
        <v>18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</row>
    <row r="6" spans="1:23" s="335" customFormat="1" ht="30" customHeight="1">
      <c r="A6" s="479" t="s">
        <v>478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</row>
    <row r="7" spans="1:23" s="335" customFormat="1" ht="25.05" customHeight="1">
      <c r="A7" s="464" t="s">
        <v>490</v>
      </c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336"/>
      <c r="M7" s="336"/>
      <c r="N7" s="336"/>
      <c r="O7" s="336"/>
      <c r="P7" s="336"/>
      <c r="Q7" s="336"/>
      <c r="R7" s="337"/>
      <c r="S7" s="337"/>
      <c r="T7" s="337"/>
      <c r="U7" s="337"/>
      <c r="V7" s="337"/>
      <c r="W7" s="337"/>
    </row>
    <row r="8" spans="1:23" s="341" customFormat="1" ht="25.05" customHeight="1">
      <c r="A8" s="284" t="s">
        <v>479</v>
      </c>
      <c r="B8" s="284"/>
      <c r="C8" s="338"/>
      <c r="D8" s="339"/>
      <c r="E8" s="339"/>
      <c r="F8" s="340"/>
      <c r="G8" s="340"/>
      <c r="H8" s="340"/>
      <c r="I8" s="459" t="s">
        <v>330</v>
      </c>
      <c r="J8" s="459"/>
      <c r="K8" s="459"/>
    </row>
    <row r="9" spans="1:23" s="342" customFormat="1" ht="20.100000000000001" customHeight="1">
      <c r="A9" s="454" t="s">
        <v>1</v>
      </c>
      <c r="B9" s="395" t="s">
        <v>19</v>
      </c>
      <c r="C9" s="453" t="s">
        <v>15</v>
      </c>
      <c r="D9" s="453" t="s">
        <v>11</v>
      </c>
      <c r="E9" s="454" t="s">
        <v>10</v>
      </c>
      <c r="F9" s="453" t="s">
        <v>16</v>
      </c>
      <c r="G9" s="453" t="s">
        <v>11</v>
      </c>
      <c r="H9" s="453" t="s">
        <v>8</v>
      </c>
      <c r="I9" s="453" t="s">
        <v>4</v>
      </c>
      <c r="J9" s="445" t="s">
        <v>6</v>
      </c>
      <c r="K9" s="445" t="s">
        <v>20</v>
      </c>
    </row>
    <row r="10" spans="1:23" s="342" customFormat="1" ht="39.9" customHeight="1">
      <c r="A10" s="454"/>
      <c r="B10" s="395"/>
      <c r="C10" s="453"/>
      <c r="D10" s="453"/>
      <c r="E10" s="453"/>
      <c r="F10" s="453"/>
      <c r="G10" s="453"/>
      <c r="H10" s="453"/>
      <c r="I10" s="453"/>
      <c r="J10" s="445"/>
      <c r="K10" s="445"/>
    </row>
    <row r="11" spans="1:23" s="342" customFormat="1" ht="31.95" customHeight="1">
      <c r="A11" s="85">
        <v>1</v>
      </c>
      <c r="B11" s="305">
        <v>2020</v>
      </c>
      <c r="C11" s="317" t="s">
        <v>367</v>
      </c>
      <c r="D11" s="321"/>
      <c r="E11" s="305" t="s">
        <v>25</v>
      </c>
      <c r="F11" s="308" t="s">
        <v>368</v>
      </c>
      <c r="G11" s="321" t="s">
        <v>36</v>
      </c>
      <c r="H11" s="328" t="s">
        <v>369</v>
      </c>
      <c r="I11" s="316" t="s">
        <v>123</v>
      </c>
      <c r="J11" s="343">
        <v>44.5</v>
      </c>
      <c r="K11" s="34">
        <f>ROUND(J11/0.5/1,5)</f>
        <v>89</v>
      </c>
    </row>
    <row r="12" spans="1:23" s="334" customFormat="1" ht="30" customHeight="1">
      <c r="A12" s="344"/>
      <c r="B12" s="344"/>
      <c r="C12" s="345"/>
      <c r="D12" s="345"/>
      <c r="E12" s="345"/>
      <c r="F12" s="345"/>
      <c r="G12" s="345"/>
      <c r="H12" s="345"/>
      <c r="I12" s="345"/>
      <c r="J12" s="346"/>
      <c r="K12" s="346"/>
    </row>
    <row r="13" spans="1:23" s="342" customFormat="1" ht="30" customHeight="1">
      <c r="A13" s="347"/>
      <c r="B13" s="347"/>
      <c r="C13" s="277" t="s">
        <v>2</v>
      </c>
      <c r="D13" s="279"/>
      <c r="E13" s="279"/>
      <c r="F13" s="280"/>
      <c r="G13" s="280"/>
      <c r="H13" s="280"/>
      <c r="I13" s="101" t="s">
        <v>482</v>
      </c>
      <c r="J13" s="7"/>
      <c r="K13" s="348"/>
      <c r="P13" s="349"/>
    </row>
    <row r="14" spans="1:23" s="351" customFormat="1" ht="30" customHeight="1">
      <c r="A14" s="350"/>
      <c r="B14" s="350"/>
      <c r="C14" s="283" t="s">
        <v>3</v>
      </c>
      <c r="D14" s="284"/>
      <c r="E14" s="284"/>
      <c r="F14" s="286"/>
      <c r="G14" s="286"/>
      <c r="H14" s="286"/>
      <c r="I14" s="100" t="s">
        <v>480</v>
      </c>
      <c r="J14" s="7"/>
      <c r="K14" s="281"/>
      <c r="P14" s="352"/>
    </row>
    <row r="15" spans="1:23" ht="15.75" customHeight="1">
      <c r="A15" s="353"/>
      <c r="B15" s="353"/>
      <c r="C15" s="354"/>
      <c r="D15" s="355"/>
      <c r="E15" s="355"/>
      <c r="F15" s="356"/>
      <c r="G15" s="356"/>
      <c r="H15" s="356"/>
      <c r="I15" s="356"/>
      <c r="J15" s="357"/>
      <c r="K15" s="357"/>
      <c r="P15" s="359"/>
    </row>
    <row r="16" spans="1:23" s="363" customFormat="1" ht="15" customHeight="1">
      <c r="A16" s="360"/>
      <c r="B16" s="360"/>
      <c r="C16" s="360"/>
      <c r="D16" s="361"/>
      <c r="E16" s="361"/>
      <c r="F16" s="360"/>
      <c r="G16" s="360"/>
      <c r="H16" s="360"/>
      <c r="I16" s="360"/>
      <c r="J16" s="362"/>
      <c r="K16" s="362"/>
      <c r="P16" s="364"/>
    </row>
    <row r="17" spans="1:11">
      <c r="A17" s="365"/>
      <c r="B17" s="365"/>
      <c r="C17" s="366"/>
      <c r="D17" s="367"/>
      <c r="E17" s="367"/>
      <c r="F17" s="366"/>
      <c r="G17" s="366"/>
      <c r="H17" s="366"/>
      <c r="I17" s="366"/>
      <c r="J17" s="368"/>
      <c r="K17" s="369"/>
    </row>
    <row r="18" spans="1:11" ht="15.75" customHeight="1">
      <c r="A18" s="365"/>
      <c r="B18" s="365"/>
      <c r="C18" s="366"/>
      <c r="D18" s="367"/>
      <c r="E18" s="367"/>
      <c r="F18" s="366"/>
      <c r="G18" s="366"/>
      <c r="H18" s="366"/>
      <c r="I18" s="366"/>
      <c r="J18" s="368"/>
      <c r="K18" s="369"/>
    </row>
    <row r="19" spans="1:11">
      <c r="A19" s="365"/>
      <c r="B19" s="365"/>
      <c r="C19" s="366"/>
      <c r="D19" s="367"/>
      <c r="E19" s="367"/>
      <c r="F19" s="366"/>
      <c r="G19" s="366"/>
      <c r="H19" s="366"/>
      <c r="I19" s="366"/>
      <c r="J19" s="368"/>
      <c r="K19" s="369"/>
    </row>
  </sheetData>
  <mergeCells count="19">
    <mergeCell ref="A1:K1"/>
    <mergeCell ref="A2:K2"/>
    <mergeCell ref="A4:K4"/>
    <mergeCell ref="A5:K5"/>
    <mergeCell ref="A6:K6"/>
    <mergeCell ref="J9:J10"/>
    <mergeCell ref="K9:K10"/>
    <mergeCell ref="A3:K3"/>
    <mergeCell ref="I8:K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K7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topLeftCell="A7" workbookViewId="0">
      <selection activeCell="C16" sqref="C16"/>
    </sheetView>
  </sheetViews>
  <sheetFormatPr defaultColWidth="9.109375" defaultRowHeight="13.2"/>
  <cols>
    <col min="1" max="1" width="4.6640625" style="151" customWidth="1"/>
    <col min="2" max="2" width="8.6640625" style="151" customWidth="1"/>
    <col min="3" max="3" width="12.6640625" style="151" customWidth="1"/>
    <col min="4" max="4" width="7.6640625" style="151" customWidth="1"/>
    <col min="5" max="5" width="25.109375" style="151" customWidth="1"/>
    <col min="6" max="6" width="8.6640625" style="151" customWidth="1"/>
    <col min="7" max="7" width="6.6640625" style="151" customWidth="1"/>
    <col min="8" max="8" width="36.6640625" style="151" customWidth="1"/>
    <col min="9" max="9" width="8.6640625" style="151" customWidth="1"/>
    <col min="10" max="10" width="17.6640625" style="151" customWidth="1"/>
    <col min="11" max="11" width="22.6640625" style="151" customWidth="1"/>
    <col min="12" max="16384" width="9.109375" style="140"/>
  </cols>
  <sheetData>
    <row r="1" spans="1:11" ht="30" customHeight="1">
      <c r="A1" s="389" t="s">
        <v>269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30" customHeight="1">
      <c r="A2" s="390" t="s">
        <v>78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ht="30" customHeight="1">
      <c r="A3" s="390" t="s">
        <v>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</row>
    <row r="4" spans="1:11" ht="30" customHeight="1">
      <c r="A4" s="391" t="s">
        <v>90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</row>
    <row r="5" spans="1:11" ht="30" customHeight="1">
      <c r="A5" s="141" t="s">
        <v>265</v>
      </c>
      <c r="B5" s="141"/>
      <c r="C5" s="141"/>
      <c r="D5" s="142"/>
      <c r="E5" s="142"/>
      <c r="F5" s="143"/>
      <c r="G5" s="142"/>
      <c r="H5" s="144"/>
      <c r="I5" s="145"/>
      <c r="J5" s="146"/>
      <c r="K5" s="147" t="s">
        <v>261</v>
      </c>
    </row>
    <row r="6" spans="1:11" ht="30" customHeight="1">
      <c r="A6" s="392" t="s">
        <v>85</v>
      </c>
      <c r="B6" s="393" t="s">
        <v>91</v>
      </c>
      <c r="C6" s="393" t="s">
        <v>92</v>
      </c>
      <c r="D6" s="395" t="s">
        <v>19</v>
      </c>
      <c r="E6" s="393" t="s">
        <v>86</v>
      </c>
      <c r="F6" s="392" t="s">
        <v>11</v>
      </c>
      <c r="G6" s="395" t="s">
        <v>10</v>
      </c>
      <c r="H6" s="392" t="s">
        <v>87</v>
      </c>
      <c r="I6" s="392" t="s">
        <v>11</v>
      </c>
      <c r="J6" s="392" t="s">
        <v>8</v>
      </c>
      <c r="K6" s="392" t="s">
        <v>4</v>
      </c>
    </row>
    <row r="7" spans="1:11" ht="30" customHeight="1">
      <c r="A7" s="392"/>
      <c r="B7" s="394"/>
      <c r="C7" s="394"/>
      <c r="D7" s="395"/>
      <c r="E7" s="394"/>
      <c r="F7" s="392"/>
      <c r="G7" s="395"/>
      <c r="H7" s="392"/>
      <c r="I7" s="392"/>
      <c r="J7" s="392"/>
      <c r="K7" s="392"/>
    </row>
    <row r="8" spans="1:11" ht="32.1" customHeight="1">
      <c r="A8" s="386" t="s">
        <v>100</v>
      </c>
      <c r="B8" s="387"/>
      <c r="C8" s="387"/>
      <c r="D8" s="387"/>
      <c r="E8" s="387"/>
      <c r="F8" s="387"/>
      <c r="G8" s="387"/>
      <c r="H8" s="387"/>
      <c r="I8" s="387"/>
      <c r="J8" s="387"/>
      <c r="K8" s="388"/>
    </row>
    <row r="9" spans="1:11" ht="32.1" customHeight="1">
      <c r="A9" s="148">
        <v>1</v>
      </c>
      <c r="B9" s="149">
        <v>9.375</v>
      </c>
      <c r="C9" s="150" t="s">
        <v>105</v>
      </c>
      <c r="D9" s="179" t="s">
        <v>146</v>
      </c>
      <c r="E9" s="218" t="s">
        <v>147</v>
      </c>
      <c r="F9" s="174" t="s">
        <v>148</v>
      </c>
      <c r="G9" s="122" t="s">
        <v>27</v>
      </c>
      <c r="H9" s="50" t="s">
        <v>239</v>
      </c>
      <c r="I9" s="124" t="s">
        <v>236</v>
      </c>
      <c r="J9" s="177" t="s">
        <v>122</v>
      </c>
      <c r="K9" s="228" t="s">
        <v>123</v>
      </c>
    </row>
    <row r="10" spans="1:11" ht="32.1" customHeight="1">
      <c r="A10" s="148">
        <v>2</v>
      </c>
      <c r="B10" s="149">
        <v>9.3798611111111114</v>
      </c>
      <c r="C10" s="235"/>
      <c r="D10" s="235"/>
      <c r="E10" s="235"/>
      <c r="F10" s="235"/>
      <c r="G10" s="235"/>
      <c r="H10" s="235"/>
      <c r="I10" s="235"/>
      <c r="J10" s="235"/>
      <c r="K10" s="235"/>
    </row>
    <row r="11" spans="1:11" ht="32.1" customHeight="1">
      <c r="A11" s="148">
        <v>3</v>
      </c>
      <c r="B11" s="149">
        <v>9.3847222222222193</v>
      </c>
      <c r="C11" s="150" t="s">
        <v>89</v>
      </c>
      <c r="D11" s="167">
        <v>2003</v>
      </c>
      <c r="E11" s="231" t="s">
        <v>155</v>
      </c>
      <c r="F11" s="166" t="s">
        <v>156</v>
      </c>
      <c r="G11" s="167">
        <v>1</v>
      </c>
      <c r="H11" s="232" t="s">
        <v>157</v>
      </c>
      <c r="I11" s="166" t="s">
        <v>158</v>
      </c>
      <c r="J11" s="233" t="s">
        <v>159</v>
      </c>
      <c r="K11" s="234" t="s">
        <v>101</v>
      </c>
    </row>
    <row r="12" spans="1:11" ht="32.1" customHeight="1">
      <c r="A12" s="148">
        <v>4</v>
      </c>
      <c r="B12" s="149">
        <v>9.3895833333333307</v>
      </c>
      <c r="C12" s="150" t="s">
        <v>89</v>
      </c>
      <c r="D12" s="179">
        <v>1969</v>
      </c>
      <c r="E12" s="117" t="s">
        <v>202</v>
      </c>
      <c r="F12" s="124" t="s">
        <v>203</v>
      </c>
      <c r="G12" s="122" t="s">
        <v>26</v>
      </c>
      <c r="H12" s="211" t="s">
        <v>204</v>
      </c>
      <c r="I12" s="124" t="s">
        <v>205</v>
      </c>
      <c r="J12" s="125" t="s">
        <v>206</v>
      </c>
      <c r="K12" s="126" t="s">
        <v>207</v>
      </c>
    </row>
    <row r="13" spans="1:11" ht="32.1" customHeight="1">
      <c r="A13" s="148">
        <v>5</v>
      </c>
      <c r="B13" s="149">
        <v>9.3944444444444493</v>
      </c>
      <c r="C13" s="150" t="s">
        <v>94</v>
      </c>
      <c r="D13" s="122">
        <v>2008</v>
      </c>
      <c r="E13" s="196" t="s">
        <v>114</v>
      </c>
      <c r="F13" s="124" t="s">
        <v>115</v>
      </c>
      <c r="G13" s="122">
        <v>1</v>
      </c>
      <c r="H13" s="197" t="s">
        <v>116</v>
      </c>
      <c r="I13" s="124" t="s">
        <v>117</v>
      </c>
      <c r="J13" s="177" t="s">
        <v>118</v>
      </c>
      <c r="K13" s="168" t="s">
        <v>123</v>
      </c>
    </row>
    <row r="14" spans="1:11" ht="32.1" customHeight="1">
      <c r="A14" s="148">
        <v>6</v>
      </c>
      <c r="B14" s="149">
        <v>9.3993055555555607</v>
      </c>
      <c r="C14" s="150" t="s">
        <v>262</v>
      </c>
      <c r="D14" s="122">
        <v>2008</v>
      </c>
      <c r="E14" s="196" t="s">
        <v>114</v>
      </c>
      <c r="F14" s="124" t="s">
        <v>115</v>
      </c>
      <c r="G14" s="122">
        <v>1</v>
      </c>
      <c r="H14" s="197" t="s">
        <v>116</v>
      </c>
      <c r="I14" s="124" t="s">
        <v>117</v>
      </c>
      <c r="J14" s="125" t="s">
        <v>118</v>
      </c>
      <c r="K14" s="168" t="s">
        <v>123</v>
      </c>
    </row>
    <row r="15" spans="1:11" ht="32.1" customHeight="1">
      <c r="A15" s="383" t="s">
        <v>93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5"/>
    </row>
    <row r="16" spans="1:11" ht="32.1" customHeight="1">
      <c r="A16" s="148">
        <v>7</v>
      </c>
      <c r="B16" s="149">
        <v>9.4131944444444446</v>
      </c>
      <c r="C16" s="150" t="s">
        <v>267</v>
      </c>
      <c r="D16" s="179" t="s">
        <v>146</v>
      </c>
      <c r="E16" s="218" t="s">
        <v>147</v>
      </c>
      <c r="F16" s="174" t="s">
        <v>148</v>
      </c>
      <c r="G16" s="122" t="s">
        <v>27</v>
      </c>
      <c r="H16" s="50" t="s">
        <v>242</v>
      </c>
      <c r="I16" s="124" t="s">
        <v>238</v>
      </c>
      <c r="J16" s="125" t="s">
        <v>241</v>
      </c>
      <c r="K16" s="228" t="s">
        <v>123</v>
      </c>
    </row>
    <row r="17" spans="1:11" ht="32.1" customHeight="1">
      <c r="A17" s="148">
        <v>8</v>
      </c>
      <c r="B17" s="149">
        <v>9.4180555555555561</v>
      </c>
      <c r="C17" s="150" t="s">
        <v>94</v>
      </c>
      <c r="D17" s="122">
        <v>2006</v>
      </c>
      <c r="E17" s="116" t="s">
        <v>200</v>
      </c>
      <c r="F17" s="174" t="s">
        <v>201</v>
      </c>
      <c r="G17" s="122" t="s">
        <v>25</v>
      </c>
      <c r="H17" s="211" t="s">
        <v>204</v>
      </c>
      <c r="I17" s="124" t="s">
        <v>205</v>
      </c>
      <c r="J17" s="125" t="s">
        <v>206</v>
      </c>
      <c r="K17" s="126" t="s">
        <v>207</v>
      </c>
    </row>
    <row r="18" spans="1:11" ht="32.1" customHeight="1">
      <c r="A18" s="148">
        <v>9</v>
      </c>
      <c r="B18" s="149">
        <v>9.4229166666666693</v>
      </c>
      <c r="C18" s="150" t="s">
        <v>105</v>
      </c>
      <c r="D18" s="122">
        <v>2004</v>
      </c>
      <c r="E18" s="132" t="s">
        <v>140</v>
      </c>
      <c r="F18" s="124" t="s">
        <v>141</v>
      </c>
      <c r="G18" s="122" t="s">
        <v>25</v>
      </c>
      <c r="H18" s="178" t="s">
        <v>142</v>
      </c>
      <c r="I18" s="124" t="s">
        <v>143</v>
      </c>
      <c r="J18" s="125" t="s">
        <v>144</v>
      </c>
      <c r="K18" s="126" t="s">
        <v>145</v>
      </c>
    </row>
    <row r="19" spans="1:11" ht="32.1" customHeight="1">
      <c r="A19" s="148">
        <v>10</v>
      </c>
      <c r="B19" s="149">
        <v>9.4277777777777807</v>
      </c>
      <c r="C19" s="150" t="s">
        <v>105</v>
      </c>
      <c r="D19" s="122" t="s">
        <v>124</v>
      </c>
      <c r="E19" s="45" t="s">
        <v>125</v>
      </c>
      <c r="F19" s="124" t="s">
        <v>126</v>
      </c>
      <c r="G19" s="122" t="s">
        <v>26</v>
      </c>
      <c r="H19" s="45" t="s">
        <v>127</v>
      </c>
      <c r="I19" s="124" t="s">
        <v>128</v>
      </c>
      <c r="J19" s="154" t="s">
        <v>129</v>
      </c>
      <c r="K19" s="126" t="s">
        <v>151</v>
      </c>
    </row>
    <row r="20" spans="1:11" ht="32.1" customHeight="1">
      <c r="A20" s="148">
        <v>11</v>
      </c>
      <c r="B20" s="149">
        <v>9.4326388888888903</v>
      </c>
      <c r="C20" s="150" t="s">
        <v>105</v>
      </c>
      <c r="D20" s="122">
        <v>1996</v>
      </c>
      <c r="E20" s="131" t="s">
        <v>214</v>
      </c>
      <c r="F20" s="174" t="s">
        <v>215</v>
      </c>
      <c r="G20" s="122" t="s">
        <v>26</v>
      </c>
      <c r="H20" s="130" t="s">
        <v>218</v>
      </c>
      <c r="I20" s="124" t="s">
        <v>216</v>
      </c>
      <c r="J20" s="125" t="s">
        <v>217</v>
      </c>
      <c r="K20" s="126" t="s">
        <v>224</v>
      </c>
    </row>
    <row r="21" spans="1:11" s="151" customFormat="1" ht="32.1" customHeight="1">
      <c r="A21" s="148">
        <v>12</v>
      </c>
      <c r="B21" s="149">
        <v>9.4375</v>
      </c>
      <c r="C21" s="150" t="s">
        <v>106</v>
      </c>
      <c r="D21" s="179" t="s">
        <v>130</v>
      </c>
      <c r="E21" s="117" t="s">
        <v>131</v>
      </c>
      <c r="F21" s="124" t="s">
        <v>132</v>
      </c>
      <c r="G21" s="122" t="s">
        <v>26</v>
      </c>
      <c r="H21" s="50" t="s">
        <v>133</v>
      </c>
      <c r="I21" s="124" t="s">
        <v>134</v>
      </c>
      <c r="J21" s="125" t="s">
        <v>135</v>
      </c>
      <c r="K21" s="126" t="s">
        <v>136</v>
      </c>
    </row>
    <row r="22" spans="1:11" s="151" customFormat="1" ht="32.1" customHeight="1">
      <c r="A22" s="383" t="s">
        <v>93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s="151" customFormat="1" ht="32.1" customHeight="1">
      <c r="A23" s="148">
        <v>13</v>
      </c>
      <c r="B23" s="149">
        <v>9.4513888888888893</v>
      </c>
      <c r="C23" s="150" t="s">
        <v>105</v>
      </c>
      <c r="D23" s="179" t="s">
        <v>146</v>
      </c>
      <c r="E23" s="218" t="s">
        <v>147</v>
      </c>
      <c r="F23" s="174" t="s">
        <v>148</v>
      </c>
      <c r="G23" s="122" t="s">
        <v>27</v>
      </c>
      <c r="H23" s="50" t="s">
        <v>240</v>
      </c>
      <c r="I23" s="124" t="s">
        <v>237</v>
      </c>
      <c r="J23" s="125" t="s">
        <v>122</v>
      </c>
      <c r="K23" s="228" t="s">
        <v>123</v>
      </c>
    </row>
    <row r="24" spans="1:11" s="151" customFormat="1" ht="32.1" customHeight="1">
      <c r="A24" s="148">
        <v>14</v>
      </c>
      <c r="B24" s="149">
        <v>9.4562500000000007</v>
      </c>
      <c r="C24" s="150" t="s">
        <v>105</v>
      </c>
      <c r="D24" s="122">
        <v>1985</v>
      </c>
      <c r="E24" s="45" t="s">
        <v>168</v>
      </c>
      <c r="F24" s="174" t="s">
        <v>167</v>
      </c>
      <c r="G24" s="122" t="s">
        <v>25</v>
      </c>
      <c r="H24" s="171" t="s">
        <v>171</v>
      </c>
      <c r="I24" s="124" t="s">
        <v>169</v>
      </c>
      <c r="J24" s="177" t="s">
        <v>170</v>
      </c>
      <c r="K24" s="139" t="s">
        <v>34</v>
      </c>
    </row>
    <row r="25" spans="1:11" s="151" customFormat="1" ht="32.1" customHeight="1">
      <c r="A25" s="148">
        <v>15</v>
      </c>
      <c r="B25" s="149">
        <v>9.4611111111111104</v>
      </c>
      <c r="C25" s="150" t="s">
        <v>94</v>
      </c>
      <c r="D25" s="122">
        <v>2007</v>
      </c>
      <c r="E25" s="116" t="s">
        <v>198</v>
      </c>
      <c r="F25" s="193" t="s">
        <v>193</v>
      </c>
      <c r="G25" s="122" t="s">
        <v>199</v>
      </c>
      <c r="H25" s="180" t="s">
        <v>194</v>
      </c>
      <c r="I25" s="208" t="s">
        <v>195</v>
      </c>
      <c r="J25" s="125" t="s">
        <v>196</v>
      </c>
      <c r="K25" s="126" t="s">
        <v>197</v>
      </c>
    </row>
    <row r="26" spans="1:11" s="151" customFormat="1" ht="32.1" customHeight="1">
      <c r="A26" s="148">
        <v>16</v>
      </c>
      <c r="B26" s="149">
        <v>9.46597222222222</v>
      </c>
      <c r="C26" s="183" t="s">
        <v>88</v>
      </c>
      <c r="D26" s="122" t="s">
        <v>172</v>
      </c>
      <c r="E26" s="130" t="s">
        <v>173</v>
      </c>
      <c r="F26" s="124" t="s">
        <v>174</v>
      </c>
      <c r="G26" s="122" t="s">
        <v>26</v>
      </c>
      <c r="H26" s="130" t="s">
        <v>175</v>
      </c>
      <c r="I26" s="124" t="s">
        <v>176</v>
      </c>
      <c r="J26" s="125" t="s">
        <v>177</v>
      </c>
      <c r="K26" s="126" t="s">
        <v>178</v>
      </c>
    </row>
    <row r="27" spans="1:11" s="151" customFormat="1" ht="32.1" customHeight="1">
      <c r="A27" s="383" t="s">
        <v>93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5"/>
    </row>
    <row r="28" spans="1:11" s="151" customFormat="1" ht="32.1" customHeight="1">
      <c r="A28" s="148">
        <v>16</v>
      </c>
      <c r="B28" s="149">
        <v>9.4791666666666661</v>
      </c>
      <c r="C28" s="150" t="s">
        <v>263</v>
      </c>
      <c r="D28" s="179">
        <v>2008</v>
      </c>
      <c r="E28" s="215" t="s">
        <v>227</v>
      </c>
      <c r="F28" s="124" t="s">
        <v>228</v>
      </c>
      <c r="G28" s="122">
        <v>1</v>
      </c>
      <c r="H28" s="54" t="s">
        <v>229</v>
      </c>
      <c r="I28" s="79" t="s">
        <v>230</v>
      </c>
      <c r="J28" s="216" t="s">
        <v>231</v>
      </c>
      <c r="K28" s="126" t="s">
        <v>232</v>
      </c>
    </row>
    <row r="29" spans="1:11" s="151" customFormat="1" ht="32.1" customHeight="1">
      <c r="A29" s="148">
        <v>17</v>
      </c>
      <c r="B29" s="149">
        <v>9.4833333333333325</v>
      </c>
      <c r="C29" s="150" t="s">
        <v>105</v>
      </c>
      <c r="D29" s="122">
        <v>1993</v>
      </c>
      <c r="E29" s="202" t="s">
        <v>179</v>
      </c>
      <c r="F29" s="174" t="s">
        <v>180</v>
      </c>
      <c r="G29" s="122" t="s">
        <v>25</v>
      </c>
      <c r="H29" s="131" t="s">
        <v>181</v>
      </c>
      <c r="I29" s="124" t="s">
        <v>182</v>
      </c>
      <c r="J29" s="125" t="s">
        <v>183</v>
      </c>
      <c r="K29" s="229" t="s">
        <v>34</v>
      </c>
    </row>
    <row r="30" spans="1:11" s="151" customFormat="1" ht="32.1" customHeight="1">
      <c r="A30" s="148">
        <v>18</v>
      </c>
      <c r="B30" s="149">
        <v>9.4875000000000007</v>
      </c>
      <c r="C30" s="150" t="s">
        <v>105</v>
      </c>
      <c r="D30" s="122">
        <v>1981</v>
      </c>
      <c r="E30" s="117" t="s">
        <v>209</v>
      </c>
      <c r="F30" s="174" t="s">
        <v>208</v>
      </c>
      <c r="G30" s="122" t="s">
        <v>25</v>
      </c>
      <c r="H30" s="114" t="s">
        <v>212</v>
      </c>
      <c r="I30" s="113" t="s">
        <v>210</v>
      </c>
      <c r="J30" s="112" t="s">
        <v>211</v>
      </c>
      <c r="K30" s="229" t="s">
        <v>213</v>
      </c>
    </row>
    <row r="31" spans="1:11" s="151" customFormat="1" ht="32.1" customHeight="1">
      <c r="A31" s="148">
        <v>19</v>
      </c>
      <c r="B31" s="149">
        <v>9.4916666666666707</v>
      </c>
      <c r="C31" s="150" t="s">
        <v>105</v>
      </c>
      <c r="D31" s="179" t="s">
        <v>146</v>
      </c>
      <c r="E31" s="218" t="s">
        <v>147</v>
      </c>
      <c r="F31" s="174" t="s">
        <v>148</v>
      </c>
      <c r="G31" s="122" t="s">
        <v>27</v>
      </c>
      <c r="H31" s="50" t="s">
        <v>166</v>
      </c>
      <c r="I31" s="124" t="s">
        <v>164</v>
      </c>
      <c r="J31" s="177" t="s">
        <v>165</v>
      </c>
      <c r="K31" s="228" t="s">
        <v>123</v>
      </c>
    </row>
    <row r="32" spans="1:11" s="151" customFormat="1" ht="32.1" customHeight="1">
      <c r="A32" s="386" t="s">
        <v>98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21" s="151" customFormat="1" ht="32.1" customHeight="1">
      <c r="A33" s="386" t="s">
        <v>99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21" ht="32.1" customHeight="1">
      <c r="A34" s="148">
        <v>1</v>
      </c>
      <c r="B34" s="149">
        <v>9.53125</v>
      </c>
      <c r="C34" s="150" t="s">
        <v>102</v>
      </c>
      <c r="D34" s="122">
        <v>2012</v>
      </c>
      <c r="E34" s="219" t="s">
        <v>243</v>
      </c>
      <c r="F34" s="174" t="s">
        <v>246</v>
      </c>
      <c r="G34" s="122" t="s">
        <v>25</v>
      </c>
      <c r="H34" s="220" t="s">
        <v>120</v>
      </c>
      <c r="I34" s="137" t="s">
        <v>121</v>
      </c>
      <c r="J34" s="133" t="s">
        <v>122</v>
      </c>
      <c r="K34" s="228" t="s">
        <v>123</v>
      </c>
    </row>
    <row r="35" spans="1:21" ht="32.1" customHeight="1">
      <c r="A35" s="148">
        <v>2</v>
      </c>
      <c r="B35" s="149">
        <v>9.5354166666666664</v>
      </c>
      <c r="C35" s="150" t="s">
        <v>102</v>
      </c>
      <c r="D35" s="192">
        <v>2011</v>
      </c>
      <c r="E35" s="115" t="s">
        <v>109</v>
      </c>
      <c r="F35" s="113" t="s">
        <v>110</v>
      </c>
      <c r="G35" s="192" t="s">
        <v>25</v>
      </c>
      <c r="H35" s="195" t="s">
        <v>111</v>
      </c>
      <c r="I35" s="124" t="s">
        <v>112</v>
      </c>
      <c r="J35" s="125" t="s">
        <v>113</v>
      </c>
      <c r="K35" s="139" t="s">
        <v>34</v>
      </c>
    </row>
    <row r="36" spans="1:21" ht="32.1" customHeight="1">
      <c r="A36" s="148">
        <v>3</v>
      </c>
      <c r="B36" s="149">
        <v>9.5395833333333293</v>
      </c>
      <c r="C36" s="150" t="s">
        <v>95</v>
      </c>
      <c r="D36" s="179">
        <v>2008</v>
      </c>
      <c r="E36" s="215" t="s">
        <v>264</v>
      </c>
      <c r="F36" s="124" t="s">
        <v>228</v>
      </c>
      <c r="G36" s="122">
        <v>1</v>
      </c>
      <c r="H36" s="54" t="s">
        <v>233</v>
      </c>
      <c r="I36" s="79" t="s">
        <v>36</v>
      </c>
      <c r="J36" s="227" t="s">
        <v>234</v>
      </c>
      <c r="K36" s="126" t="s">
        <v>34</v>
      </c>
    </row>
    <row r="37" spans="1:21" ht="32.1" customHeight="1">
      <c r="A37" s="148">
        <v>4</v>
      </c>
      <c r="B37" s="149">
        <v>9.5437499999999993</v>
      </c>
      <c r="C37" s="150" t="s">
        <v>95</v>
      </c>
      <c r="D37" s="175">
        <v>2008</v>
      </c>
      <c r="E37" s="205" t="s">
        <v>185</v>
      </c>
      <c r="F37" s="206" t="s">
        <v>186</v>
      </c>
      <c r="G37" s="207" t="s">
        <v>25</v>
      </c>
      <c r="H37" s="217" t="s">
        <v>189</v>
      </c>
      <c r="I37" s="176" t="s">
        <v>187</v>
      </c>
      <c r="J37" s="203" t="s">
        <v>188</v>
      </c>
      <c r="K37" s="204" t="s">
        <v>139</v>
      </c>
    </row>
    <row r="38" spans="1:21" ht="32.1" customHeight="1">
      <c r="A38" s="148">
        <v>5</v>
      </c>
      <c r="B38" s="149">
        <v>9.5479166666666693</v>
      </c>
      <c r="C38" s="150" t="s">
        <v>95</v>
      </c>
      <c r="D38" s="122">
        <v>1993</v>
      </c>
      <c r="E38" s="202" t="s">
        <v>179</v>
      </c>
      <c r="F38" s="174" t="s">
        <v>180</v>
      </c>
      <c r="G38" s="122" t="s">
        <v>25</v>
      </c>
      <c r="H38" s="131" t="s">
        <v>184</v>
      </c>
      <c r="I38" s="198"/>
      <c r="J38" s="125"/>
      <c r="K38" s="229" t="s">
        <v>34</v>
      </c>
    </row>
    <row r="39" spans="1:21" ht="32.1" customHeight="1">
      <c r="A39" s="148">
        <v>6</v>
      </c>
      <c r="B39" s="149">
        <v>9.5520833333333304</v>
      </c>
      <c r="C39" s="150" t="s">
        <v>102</v>
      </c>
      <c r="D39" s="122">
        <v>2012</v>
      </c>
      <c r="E39" s="54" t="s">
        <v>119</v>
      </c>
      <c r="F39" s="174"/>
      <c r="G39" s="122" t="s">
        <v>25</v>
      </c>
      <c r="H39" s="220" t="s">
        <v>120</v>
      </c>
      <c r="I39" s="137" t="s">
        <v>121</v>
      </c>
      <c r="J39" s="133" t="s">
        <v>122</v>
      </c>
      <c r="K39" s="168" t="s">
        <v>123</v>
      </c>
    </row>
    <row r="40" spans="1:21" ht="32.1" customHeight="1">
      <c r="A40" s="148">
        <v>7</v>
      </c>
      <c r="B40" s="149">
        <v>9.5562500000000004</v>
      </c>
      <c r="C40" s="150" t="s">
        <v>95</v>
      </c>
      <c r="D40" s="122">
        <v>2003</v>
      </c>
      <c r="E40" s="209" t="s">
        <v>155</v>
      </c>
      <c r="F40" s="124" t="s">
        <v>156</v>
      </c>
      <c r="G40" s="122">
        <v>1</v>
      </c>
      <c r="H40" s="201" t="s">
        <v>153</v>
      </c>
      <c r="I40" s="198"/>
      <c r="J40" s="125"/>
      <c r="K40" s="126" t="s">
        <v>101</v>
      </c>
    </row>
    <row r="41" spans="1:21" ht="32.1" customHeight="1">
      <c r="A41" s="148">
        <v>8</v>
      </c>
      <c r="B41" s="149">
        <v>9.5604166666666703</v>
      </c>
      <c r="C41" s="150" t="s">
        <v>102</v>
      </c>
      <c r="D41" s="175">
        <v>2011</v>
      </c>
      <c r="E41" s="230" t="s">
        <v>253</v>
      </c>
      <c r="F41" s="174" t="s">
        <v>254</v>
      </c>
      <c r="G41" s="224">
        <v>2</v>
      </c>
      <c r="H41" s="223" t="s">
        <v>252</v>
      </c>
      <c r="I41" s="124" t="s">
        <v>251</v>
      </c>
      <c r="J41" s="125" t="s">
        <v>122</v>
      </c>
      <c r="K41" s="229" t="s">
        <v>123</v>
      </c>
    </row>
    <row r="42" spans="1:21" ht="32.1" customHeight="1">
      <c r="A42" s="148">
        <v>9</v>
      </c>
      <c r="B42" s="149">
        <v>9.5645833333333297</v>
      </c>
      <c r="C42" s="150" t="s">
        <v>95</v>
      </c>
      <c r="D42" s="164">
        <v>2009</v>
      </c>
      <c r="E42" s="121" t="s">
        <v>235</v>
      </c>
      <c r="F42" s="181"/>
      <c r="G42" s="164" t="s">
        <v>25</v>
      </c>
      <c r="H42" s="217" t="s">
        <v>189</v>
      </c>
      <c r="I42" s="176" t="s">
        <v>187</v>
      </c>
      <c r="J42" s="226" t="s">
        <v>188</v>
      </c>
      <c r="K42" s="204" t="s">
        <v>139</v>
      </c>
    </row>
    <row r="43" spans="1:21" s="151" customFormat="1" ht="32.1" customHeight="1">
      <c r="A43" s="383" t="s">
        <v>93</v>
      </c>
      <c r="B43" s="384"/>
      <c r="C43" s="384"/>
      <c r="D43" s="384"/>
      <c r="E43" s="384"/>
      <c r="F43" s="384"/>
      <c r="G43" s="384"/>
      <c r="H43" s="384"/>
      <c r="I43" s="384"/>
      <c r="J43" s="384"/>
      <c r="K43" s="385"/>
      <c r="M43" s="184"/>
      <c r="N43" s="185"/>
      <c r="O43" s="190"/>
      <c r="P43" s="191"/>
      <c r="Q43" s="185"/>
      <c r="R43" s="186"/>
      <c r="S43" s="187"/>
      <c r="T43" s="188"/>
      <c r="U43" s="189"/>
    </row>
    <row r="44" spans="1:21" ht="32.1" customHeight="1">
      <c r="A44" s="148">
        <v>10</v>
      </c>
      <c r="B44" s="149">
        <v>9.5763888888888893</v>
      </c>
      <c r="C44" s="150" t="s">
        <v>102</v>
      </c>
      <c r="D44" s="200"/>
      <c r="E44" s="128" t="s">
        <v>152</v>
      </c>
      <c r="F44" s="174"/>
      <c r="G44" s="122" t="s">
        <v>25</v>
      </c>
      <c r="H44" s="201" t="s">
        <v>153</v>
      </c>
      <c r="I44" s="124"/>
      <c r="J44" s="125"/>
      <c r="K44" s="126" t="s">
        <v>101</v>
      </c>
    </row>
    <row r="45" spans="1:21" ht="32.1" customHeight="1">
      <c r="A45" s="148">
        <v>11</v>
      </c>
      <c r="B45" s="149">
        <v>9.5805555555555557</v>
      </c>
      <c r="C45" s="150" t="s">
        <v>102</v>
      </c>
      <c r="D45" s="122">
        <v>2011</v>
      </c>
      <c r="E45" s="222" t="s">
        <v>266</v>
      </c>
      <c r="F45" s="174" t="s">
        <v>247</v>
      </c>
      <c r="G45" s="122" t="s">
        <v>25</v>
      </c>
      <c r="H45" s="223" t="s">
        <v>252</v>
      </c>
      <c r="I45" s="124" t="s">
        <v>251</v>
      </c>
      <c r="J45" s="125" t="s">
        <v>122</v>
      </c>
      <c r="K45" s="229" t="s">
        <v>123</v>
      </c>
    </row>
    <row r="46" spans="1:21" ht="32.1" customHeight="1">
      <c r="A46" s="148">
        <v>12</v>
      </c>
      <c r="B46" s="149">
        <v>9.5847222222222204</v>
      </c>
      <c r="C46" s="150" t="s">
        <v>95</v>
      </c>
      <c r="D46" s="122">
        <v>1986</v>
      </c>
      <c r="E46" s="116" t="s">
        <v>226</v>
      </c>
      <c r="F46" s="174" t="s">
        <v>225</v>
      </c>
      <c r="G46" s="122" t="s">
        <v>25</v>
      </c>
      <c r="H46" s="214" t="s">
        <v>220</v>
      </c>
      <c r="I46" s="124" t="s">
        <v>221</v>
      </c>
      <c r="J46" s="125" t="s">
        <v>222</v>
      </c>
      <c r="K46" s="126" t="s">
        <v>224</v>
      </c>
    </row>
    <row r="47" spans="1:21" ht="32.1" customHeight="1">
      <c r="A47" s="148">
        <v>13</v>
      </c>
      <c r="B47" s="149">
        <v>9.5888888888888903</v>
      </c>
      <c r="C47" s="150" t="s">
        <v>102</v>
      </c>
      <c r="D47" s="122">
        <v>2012</v>
      </c>
      <c r="E47" s="219" t="s">
        <v>243</v>
      </c>
      <c r="F47" s="174" t="s">
        <v>246</v>
      </c>
      <c r="G47" s="122" t="s">
        <v>25</v>
      </c>
      <c r="H47" s="130" t="s">
        <v>244</v>
      </c>
      <c r="I47" s="221" t="s">
        <v>245</v>
      </c>
      <c r="J47" s="133" t="s">
        <v>122</v>
      </c>
      <c r="K47" s="229" t="s">
        <v>123</v>
      </c>
    </row>
    <row r="48" spans="1:21" ht="32.1" customHeight="1">
      <c r="A48" s="148">
        <v>14</v>
      </c>
      <c r="B48" s="149">
        <v>9.5930555555555603</v>
      </c>
      <c r="C48" s="150" t="s">
        <v>102</v>
      </c>
      <c r="D48" s="122">
        <v>2010</v>
      </c>
      <c r="E48" s="123" t="s">
        <v>137</v>
      </c>
      <c r="F48" s="174"/>
      <c r="G48" s="199" t="s">
        <v>25</v>
      </c>
      <c r="H48" s="173" t="s">
        <v>138</v>
      </c>
      <c r="I48" s="198"/>
      <c r="J48" s="125"/>
      <c r="K48" s="126" t="s">
        <v>139</v>
      </c>
    </row>
    <row r="49" spans="1:11" ht="32.1" customHeight="1">
      <c r="A49" s="148">
        <v>15</v>
      </c>
      <c r="B49" s="149">
        <v>9.5972222222222197</v>
      </c>
      <c r="C49" s="150" t="s">
        <v>95</v>
      </c>
      <c r="D49" s="134">
        <v>1988</v>
      </c>
      <c r="E49" s="128" t="s">
        <v>258</v>
      </c>
      <c r="F49" s="225" t="s">
        <v>257</v>
      </c>
      <c r="G49" s="135" t="s">
        <v>25</v>
      </c>
      <c r="H49" s="130" t="s">
        <v>260</v>
      </c>
      <c r="I49" s="198"/>
      <c r="J49" s="125"/>
      <c r="K49" s="229" t="s">
        <v>123</v>
      </c>
    </row>
    <row r="50" spans="1:11" ht="32.1" customHeight="1">
      <c r="A50" s="148">
        <v>16</v>
      </c>
      <c r="B50" s="149">
        <v>9.6013888888888896</v>
      </c>
      <c r="C50" s="150" t="s">
        <v>268</v>
      </c>
      <c r="D50" s="122">
        <v>2003</v>
      </c>
      <c r="E50" s="209" t="s">
        <v>155</v>
      </c>
      <c r="F50" s="124" t="s">
        <v>156</v>
      </c>
      <c r="G50" s="122">
        <v>1</v>
      </c>
      <c r="H50" s="210" t="s">
        <v>160</v>
      </c>
      <c r="I50" s="124" t="s">
        <v>161</v>
      </c>
      <c r="J50" s="125" t="s">
        <v>162</v>
      </c>
      <c r="K50" s="126" t="s">
        <v>101</v>
      </c>
    </row>
    <row r="51" spans="1:11" ht="32.1" customHeight="1">
      <c r="A51" s="148">
        <v>17</v>
      </c>
      <c r="B51" s="149">
        <v>9.6055555555555507</v>
      </c>
      <c r="C51" s="150" t="s">
        <v>95</v>
      </c>
      <c r="D51" s="122">
        <v>2006</v>
      </c>
      <c r="E51" s="212" t="s">
        <v>219</v>
      </c>
      <c r="F51" s="213" t="s">
        <v>223</v>
      </c>
      <c r="G51" s="122" t="s">
        <v>25</v>
      </c>
      <c r="H51" s="214" t="s">
        <v>220</v>
      </c>
      <c r="I51" s="124" t="s">
        <v>221</v>
      </c>
      <c r="J51" s="177" t="s">
        <v>222</v>
      </c>
      <c r="K51" s="126" t="s">
        <v>224</v>
      </c>
    </row>
    <row r="52" spans="1:11" ht="32.1" customHeight="1">
      <c r="A52" s="383" t="s">
        <v>93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5"/>
    </row>
    <row r="53" spans="1:11" ht="32.1" customHeight="1">
      <c r="A53" s="148">
        <v>18</v>
      </c>
      <c r="B53" s="149">
        <v>9.6180555555555554</v>
      </c>
      <c r="C53" s="150" t="s">
        <v>163</v>
      </c>
      <c r="D53" s="122">
        <v>2003</v>
      </c>
      <c r="E53" s="209" t="s">
        <v>155</v>
      </c>
      <c r="F53" s="124" t="s">
        <v>156</v>
      </c>
      <c r="G53" s="122">
        <v>1</v>
      </c>
      <c r="H53" s="210" t="s">
        <v>160</v>
      </c>
      <c r="I53" s="124" t="s">
        <v>161</v>
      </c>
      <c r="J53" s="125" t="s">
        <v>162</v>
      </c>
      <c r="K53" s="126" t="s">
        <v>101</v>
      </c>
    </row>
    <row r="54" spans="1:11" ht="32.1" customHeight="1">
      <c r="A54" s="148">
        <v>19</v>
      </c>
      <c r="B54" s="149">
        <v>9.6222222222222218</v>
      </c>
      <c r="C54" s="150" t="s">
        <v>95</v>
      </c>
      <c r="D54" s="175">
        <v>2008</v>
      </c>
      <c r="E54" s="205" t="s">
        <v>185</v>
      </c>
      <c r="F54" s="206" t="s">
        <v>186</v>
      </c>
      <c r="G54" s="175" t="s">
        <v>25</v>
      </c>
      <c r="H54" s="54" t="s">
        <v>192</v>
      </c>
      <c r="I54" s="176" t="s">
        <v>190</v>
      </c>
      <c r="J54" s="203" t="s">
        <v>191</v>
      </c>
      <c r="K54" s="204" t="s">
        <v>139</v>
      </c>
    </row>
    <row r="55" spans="1:11" ht="32.1" customHeight="1">
      <c r="A55" s="148">
        <v>20</v>
      </c>
      <c r="B55" s="149">
        <v>9.62638888888889</v>
      </c>
      <c r="C55" s="150" t="s">
        <v>102</v>
      </c>
      <c r="D55" s="175">
        <v>2011</v>
      </c>
      <c r="E55" s="230" t="s">
        <v>253</v>
      </c>
      <c r="F55" s="174" t="s">
        <v>254</v>
      </c>
      <c r="G55" s="122">
        <v>2</v>
      </c>
      <c r="H55" s="130" t="s">
        <v>259</v>
      </c>
      <c r="I55" s="124" t="s">
        <v>255</v>
      </c>
      <c r="J55" s="133" t="s">
        <v>256</v>
      </c>
      <c r="K55" s="229" t="s">
        <v>123</v>
      </c>
    </row>
    <row r="56" spans="1:11" ht="32.1" customHeight="1">
      <c r="A56" s="148">
        <v>21</v>
      </c>
      <c r="B56" s="149">
        <v>9.6305555555555493</v>
      </c>
      <c r="C56" s="150" t="s">
        <v>102</v>
      </c>
      <c r="D56" s="122">
        <v>2011</v>
      </c>
      <c r="E56" s="222" t="s">
        <v>266</v>
      </c>
      <c r="F56" s="174" t="s">
        <v>247</v>
      </c>
      <c r="G56" s="122" t="s">
        <v>25</v>
      </c>
      <c r="H56" s="130" t="s">
        <v>248</v>
      </c>
      <c r="I56" s="124" t="s">
        <v>249</v>
      </c>
      <c r="J56" s="133" t="s">
        <v>250</v>
      </c>
      <c r="K56" s="228" t="s">
        <v>123</v>
      </c>
    </row>
    <row r="57" spans="1:11" ht="32.1" customHeight="1">
      <c r="A57" s="386" t="s">
        <v>98</v>
      </c>
      <c r="B57" s="387"/>
      <c r="C57" s="387"/>
      <c r="D57" s="387"/>
      <c r="E57" s="387"/>
      <c r="F57" s="387"/>
      <c r="G57" s="387"/>
      <c r="H57" s="387"/>
      <c r="I57" s="387"/>
      <c r="J57" s="387"/>
      <c r="K57" s="388"/>
    </row>
  </sheetData>
  <mergeCells count="24">
    <mergeCell ref="A57:K57"/>
    <mergeCell ref="A2:K2"/>
    <mergeCell ref="A1:K1"/>
    <mergeCell ref="A3:K3"/>
    <mergeCell ref="A4:K4"/>
    <mergeCell ref="A6:A7"/>
    <mergeCell ref="B6:B7"/>
    <mergeCell ref="C6:C7"/>
    <mergeCell ref="D6:D7"/>
    <mergeCell ref="E6:E7"/>
    <mergeCell ref="A33:K33"/>
    <mergeCell ref="A8:K8"/>
    <mergeCell ref="F6:F7"/>
    <mergeCell ref="A22:K22"/>
    <mergeCell ref="A27:K27"/>
    <mergeCell ref="A52:K52"/>
    <mergeCell ref="A32:K32"/>
    <mergeCell ref="A43:K43"/>
    <mergeCell ref="G6:G7"/>
    <mergeCell ref="H6:H7"/>
    <mergeCell ref="I6:I7"/>
    <mergeCell ref="J6:J7"/>
    <mergeCell ref="K6:K7"/>
    <mergeCell ref="A15:K15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65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topLeftCell="A10" zoomScaleNormal="100" workbookViewId="0">
      <selection activeCell="A13" sqref="A13:XFD13"/>
    </sheetView>
  </sheetViews>
  <sheetFormatPr defaultRowHeight="13.2"/>
  <cols>
    <col min="1" max="1" width="4.6640625" customWidth="1"/>
    <col min="2" max="2" width="24.6640625" style="99" hidden="1" customWidth="1"/>
    <col min="3" max="3" width="10.6640625" style="99" hidden="1" customWidth="1"/>
    <col min="4" max="4" width="6.6640625" style="99" hidden="1" customWidth="1"/>
    <col min="5" max="5" width="24.77734375" style="99" customWidth="1"/>
    <col min="6" max="6" width="8.6640625" style="99" hidden="1" customWidth="1"/>
    <col min="7" max="7" width="6.6640625" style="99" customWidth="1"/>
    <col min="8" max="8" width="36.77734375" style="99" customWidth="1"/>
    <col min="9" max="9" width="8.6640625" style="99" hidden="1" customWidth="1"/>
    <col min="10" max="10" width="17.6640625" style="99" hidden="1" customWidth="1"/>
    <col min="11" max="11" width="22.77734375" style="99" customWidth="1"/>
    <col min="12" max="12" width="6.6640625" customWidth="1"/>
    <col min="13" max="13" width="8.6640625" customWidth="1"/>
    <col min="14" max="14" width="4.6640625" customWidth="1"/>
    <col min="15" max="15" width="6.6640625" customWidth="1"/>
    <col min="16" max="16" width="8.6640625" customWidth="1"/>
    <col min="17" max="17" width="4.6640625" customWidth="1"/>
    <col min="18" max="18" width="6.6640625" customWidth="1"/>
    <col min="19" max="19" width="8.6640625" customWidth="1"/>
    <col min="20" max="22" width="4.6640625" customWidth="1"/>
    <col min="23" max="23" width="6.6640625" customWidth="1"/>
    <col min="24" max="24" width="8.6640625" customWidth="1"/>
    <col min="25" max="25" width="6.6640625" hidden="1" customWidth="1"/>
  </cols>
  <sheetData>
    <row r="1" spans="1:27" s="13" customFormat="1" ht="30" customHeight="1">
      <c r="A1" s="431" t="s">
        <v>476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</row>
    <row r="2" spans="1:27" s="13" customFormat="1" ht="25.05" customHeight="1">
      <c r="A2" s="430" t="s">
        <v>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</row>
    <row r="3" spans="1:27" s="13" customFormat="1" ht="25.05" customHeight="1">
      <c r="A3" s="432" t="s">
        <v>331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1:27" s="13" customFormat="1" ht="25.05" customHeight="1">
      <c r="A4" s="430" t="s">
        <v>275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</row>
    <row r="5" spans="1:27" s="13" customFormat="1" ht="25.05" customHeight="1">
      <c r="A5" s="430" t="s">
        <v>488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155"/>
      <c r="AA5" s="155"/>
    </row>
    <row r="6" spans="1:27" ht="30" customHeight="1">
      <c r="A6" s="430" t="s">
        <v>18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</row>
    <row r="7" spans="1:27" ht="25.05" customHeight="1">
      <c r="A7" s="419" t="s">
        <v>486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111"/>
    </row>
    <row r="8" spans="1:27" s="22" customFormat="1" ht="25.05" customHeight="1">
      <c r="A8" s="169" t="s">
        <v>265</v>
      </c>
      <c r="B8" s="169"/>
      <c r="C8" s="169"/>
      <c r="D8" s="169"/>
      <c r="E8" s="95"/>
      <c r="F8" s="96"/>
      <c r="G8" s="96"/>
      <c r="H8" s="97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421" t="s">
        <v>330</v>
      </c>
      <c r="U8" s="421"/>
      <c r="V8" s="421"/>
      <c r="W8" s="421"/>
      <c r="X8" s="421"/>
      <c r="Y8" s="421"/>
    </row>
    <row r="9" spans="1:27" ht="20.100000000000001" customHeight="1">
      <c r="A9" s="422" t="s">
        <v>1</v>
      </c>
      <c r="B9" s="424" t="s">
        <v>96</v>
      </c>
      <c r="C9" s="424" t="s">
        <v>97</v>
      </c>
      <c r="D9" s="395" t="s">
        <v>19</v>
      </c>
      <c r="E9" s="426" t="s">
        <v>15</v>
      </c>
      <c r="F9" s="414" t="s">
        <v>11</v>
      </c>
      <c r="G9" s="412" t="s">
        <v>10</v>
      </c>
      <c r="H9" s="414" t="s">
        <v>16</v>
      </c>
      <c r="I9" s="414" t="s">
        <v>11</v>
      </c>
      <c r="J9" s="414" t="s">
        <v>8</v>
      </c>
      <c r="K9" s="417" t="s">
        <v>4</v>
      </c>
      <c r="L9" s="402" t="s">
        <v>30</v>
      </c>
      <c r="M9" s="403"/>
      <c r="N9" s="404"/>
      <c r="O9" s="402" t="s">
        <v>5</v>
      </c>
      <c r="P9" s="403"/>
      <c r="Q9" s="404"/>
      <c r="R9" s="402" t="s">
        <v>79</v>
      </c>
      <c r="S9" s="403"/>
      <c r="T9" s="404"/>
      <c r="U9" s="405" t="s">
        <v>22</v>
      </c>
      <c r="V9" s="406" t="s">
        <v>23</v>
      </c>
      <c r="W9" s="408" t="s">
        <v>6</v>
      </c>
      <c r="X9" s="410" t="s">
        <v>21</v>
      </c>
      <c r="Y9" s="428" t="s">
        <v>13</v>
      </c>
    </row>
    <row r="10" spans="1:27" ht="39.9" customHeight="1">
      <c r="A10" s="423"/>
      <c r="B10" s="425"/>
      <c r="C10" s="425"/>
      <c r="D10" s="395"/>
      <c r="E10" s="427"/>
      <c r="F10" s="416"/>
      <c r="G10" s="413"/>
      <c r="H10" s="415"/>
      <c r="I10" s="416"/>
      <c r="J10" s="415"/>
      <c r="K10" s="418"/>
      <c r="L10" s="83" t="s">
        <v>14</v>
      </c>
      <c r="M10" s="84" t="s">
        <v>0</v>
      </c>
      <c r="N10" s="83" t="s">
        <v>1</v>
      </c>
      <c r="O10" s="83" t="s">
        <v>14</v>
      </c>
      <c r="P10" s="84" t="s">
        <v>0</v>
      </c>
      <c r="Q10" s="83" t="s">
        <v>1</v>
      </c>
      <c r="R10" s="83" t="s">
        <v>14</v>
      </c>
      <c r="S10" s="84" t="s">
        <v>0</v>
      </c>
      <c r="T10" s="83" t="s">
        <v>1</v>
      </c>
      <c r="U10" s="405"/>
      <c r="V10" s="407"/>
      <c r="W10" s="409"/>
      <c r="X10" s="411"/>
      <c r="Y10" s="429"/>
    </row>
    <row r="11" spans="1:27" ht="31.95" customHeight="1">
      <c r="A11" s="399" t="s">
        <v>77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1"/>
      <c r="Y11" s="330"/>
    </row>
    <row r="12" spans="1:27" ht="31.95" customHeight="1">
      <c r="A12" s="85">
        <f>RANK(X12,$X$12:$X$12,0)</f>
        <v>1</v>
      </c>
      <c r="B12" s="117" t="s">
        <v>396</v>
      </c>
      <c r="C12" s="153">
        <v>36796</v>
      </c>
      <c r="D12" s="122" t="s">
        <v>35</v>
      </c>
      <c r="E12" s="117" t="s">
        <v>397</v>
      </c>
      <c r="F12" s="124" t="s">
        <v>398</v>
      </c>
      <c r="G12" s="122" t="s">
        <v>27</v>
      </c>
      <c r="H12" s="45" t="s">
        <v>319</v>
      </c>
      <c r="I12" s="124" t="s">
        <v>320</v>
      </c>
      <c r="J12" s="125" t="s">
        <v>321</v>
      </c>
      <c r="K12" s="126" t="s">
        <v>123</v>
      </c>
      <c r="L12" s="60">
        <v>232.5</v>
      </c>
      <c r="M12" s="161">
        <f>ROUND(L12/3.4,5)</f>
        <v>68.382350000000002</v>
      </c>
      <c r="N12" s="86">
        <f>RANK(M12,M$12:M$12,0)</f>
        <v>1</v>
      </c>
      <c r="O12" s="60">
        <v>234.5</v>
      </c>
      <c r="P12" s="161">
        <f>ROUND(O12/3.4,5)</f>
        <v>68.970590000000001</v>
      </c>
      <c r="Q12" s="86">
        <f>RANK(P12,P$12:P$12,0)</f>
        <v>1</v>
      </c>
      <c r="R12" s="60">
        <v>231.5</v>
      </c>
      <c r="S12" s="161">
        <f>ROUND(R12/3.4,5)</f>
        <v>68.088239999999999</v>
      </c>
      <c r="T12" s="86">
        <f>RANK(S12,S$12:S$12,0)</f>
        <v>1</v>
      </c>
      <c r="U12" s="14"/>
      <c r="V12" s="14"/>
      <c r="W12" s="60">
        <f>L12+O12+R12</f>
        <v>698.5</v>
      </c>
      <c r="X12" s="159">
        <f>ROUND(W12/3.4/3,5)</f>
        <v>68.48039</v>
      </c>
      <c r="Y12" s="82"/>
    </row>
    <row r="13" spans="1:27" ht="31.95" customHeight="1">
      <c r="A13" s="399" t="s">
        <v>500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1"/>
      <c r="Y13" s="82"/>
    </row>
    <row r="14" spans="1:27" s="99" customFormat="1" ht="31.95" customHeight="1">
      <c r="A14" s="85">
        <v>1</v>
      </c>
      <c r="B14" s="128" t="s">
        <v>362</v>
      </c>
      <c r="C14" s="165" t="s">
        <v>363</v>
      </c>
      <c r="D14" s="122">
        <v>2005</v>
      </c>
      <c r="E14" s="128" t="s">
        <v>487</v>
      </c>
      <c r="F14" s="124" t="s">
        <v>359</v>
      </c>
      <c r="G14" s="122" t="s">
        <v>26</v>
      </c>
      <c r="H14" s="50" t="s">
        <v>360</v>
      </c>
      <c r="I14" s="124" t="s">
        <v>361</v>
      </c>
      <c r="J14" s="125" t="s">
        <v>37</v>
      </c>
      <c r="K14" s="126" t="s">
        <v>318</v>
      </c>
      <c r="L14" s="60">
        <v>223.5</v>
      </c>
      <c r="M14" s="161">
        <f>ROUND(L14/3.4,5)</f>
        <v>65.735290000000006</v>
      </c>
      <c r="N14" s="86">
        <v>1</v>
      </c>
      <c r="O14" s="60">
        <v>225</v>
      </c>
      <c r="P14" s="161">
        <f>ROUND(O14/3.4,5)</f>
        <v>66.176469999999995</v>
      </c>
      <c r="Q14" s="86">
        <v>1</v>
      </c>
      <c r="R14" s="60">
        <v>222.5</v>
      </c>
      <c r="S14" s="161">
        <f>ROUND(R14/3.4,5)</f>
        <v>65.441180000000003</v>
      </c>
      <c r="T14" s="86">
        <v>1</v>
      </c>
      <c r="U14" s="14"/>
      <c r="V14" s="14"/>
      <c r="W14" s="60">
        <f>L14+O14+R14</f>
        <v>671</v>
      </c>
      <c r="X14" s="159">
        <f>ROUND(W14/3.4/3,5)</f>
        <v>65.784310000000005</v>
      </c>
      <c r="Y14" s="163"/>
    </row>
    <row r="15" spans="1:27" ht="31.95" customHeight="1">
      <c r="A15" s="396" t="s">
        <v>270</v>
      </c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8"/>
      <c r="Y15" s="94"/>
    </row>
    <row r="16" spans="1:27" ht="31.95" customHeight="1">
      <c r="A16" s="85">
        <v>1</v>
      </c>
      <c r="B16" s="130" t="s">
        <v>452</v>
      </c>
      <c r="C16" s="153">
        <v>40779</v>
      </c>
      <c r="D16" s="122">
        <v>2011</v>
      </c>
      <c r="E16" s="130" t="s">
        <v>453</v>
      </c>
      <c r="F16" s="124" t="s">
        <v>454</v>
      </c>
      <c r="G16" s="122" t="s">
        <v>25</v>
      </c>
      <c r="H16" s="173" t="s">
        <v>455</v>
      </c>
      <c r="I16" s="124" t="s">
        <v>456</v>
      </c>
      <c r="J16" s="125" t="s">
        <v>457</v>
      </c>
      <c r="K16" s="126" t="s">
        <v>458</v>
      </c>
      <c r="L16" s="160">
        <v>200</v>
      </c>
      <c r="M16" s="161">
        <f>ROUND(L16/3.3,5)-0.5</f>
        <v>60.106059999999999</v>
      </c>
      <c r="N16" s="86">
        <v>1</v>
      </c>
      <c r="O16" s="160">
        <v>204.5</v>
      </c>
      <c r="P16" s="161">
        <f>ROUND(O16/3.3,5)-0.5</f>
        <v>61.469700000000003</v>
      </c>
      <c r="Q16" s="86">
        <v>1</v>
      </c>
      <c r="R16" s="160">
        <v>201.5</v>
      </c>
      <c r="S16" s="161">
        <f>ROUND(R16/3.3,5)-0.5</f>
        <v>60.560609999999997</v>
      </c>
      <c r="T16" s="86">
        <v>1</v>
      </c>
      <c r="U16" s="162">
        <v>1</v>
      </c>
      <c r="V16" s="162"/>
      <c r="W16" s="160">
        <f t="shared" ref="W16" si="0">L16+O16+R16</f>
        <v>606</v>
      </c>
      <c r="X16" s="159">
        <f>ROUND(W16/3.3/3,5)-0.5</f>
        <v>60.712119999999999</v>
      </c>
      <c r="Y16" s="94"/>
    </row>
    <row r="17" spans="1:25" ht="31.95" customHeight="1">
      <c r="A17" s="396" t="s">
        <v>489</v>
      </c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8"/>
      <c r="Y17" s="94"/>
    </row>
    <row r="18" spans="1:25" ht="31.95" customHeight="1">
      <c r="A18" s="85">
        <v>1</v>
      </c>
      <c r="B18" s="117" t="s">
        <v>386</v>
      </c>
      <c r="C18" s="152">
        <v>36278</v>
      </c>
      <c r="D18" s="122" t="s">
        <v>29</v>
      </c>
      <c r="E18" s="117" t="s">
        <v>381</v>
      </c>
      <c r="F18" s="124" t="s">
        <v>382</v>
      </c>
      <c r="G18" s="122" t="s">
        <v>26</v>
      </c>
      <c r="H18" s="298" t="s">
        <v>383</v>
      </c>
      <c r="I18" s="124" t="s">
        <v>384</v>
      </c>
      <c r="J18" s="125" t="s">
        <v>385</v>
      </c>
      <c r="K18" s="126" t="s">
        <v>318</v>
      </c>
      <c r="L18" s="160">
        <v>207.5</v>
      </c>
      <c r="M18" s="161">
        <f>ROUND(L18/3,5)</f>
        <v>69.166669999999996</v>
      </c>
      <c r="N18" s="86">
        <v>1</v>
      </c>
      <c r="O18" s="160">
        <v>207</v>
      </c>
      <c r="P18" s="161">
        <f>ROUND(O18/3,5)</f>
        <v>69</v>
      </c>
      <c r="Q18" s="86">
        <v>1</v>
      </c>
      <c r="R18" s="160">
        <v>203</v>
      </c>
      <c r="S18" s="161">
        <f>ROUND(R18/3,5)</f>
        <v>67.666669999999996</v>
      </c>
      <c r="T18" s="86">
        <v>1</v>
      </c>
      <c r="U18" s="162"/>
      <c r="V18" s="162"/>
      <c r="W18" s="160">
        <f>L18+O18+R18</f>
        <v>617.5</v>
      </c>
      <c r="X18" s="159">
        <f>ROUND(W18/3/3,5)</f>
        <v>68.611109999999996</v>
      </c>
      <c r="Y18" s="94"/>
    </row>
    <row r="19" spans="1:25" ht="31.95" customHeight="1">
      <c r="A19" s="85">
        <v>2</v>
      </c>
      <c r="B19" s="45" t="s">
        <v>366</v>
      </c>
      <c r="C19" s="153">
        <v>28720</v>
      </c>
      <c r="D19" s="122" t="s">
        <v>289</v>
      </c>
      <c r="E19" s="45" t="s">
        <v>290</v>
      </c>
      <c r="F19" s="124" t="s">
        <v>291</v>
      </c>
      <c r="G19" s="122">
        <v>2</v>
      </c>
      <c r="H19" s="261" t="s">
        <v>292</v>
      </c>
      <c r="I19" s="262" t="s">
        <v>322</v>
      </c>
      <c r="J19" s="263" t="s">
        <v>293</v>
      </c>
      <c r="K19" s="126" t="s">
        <v>294</v>
      </c>
      <c r="L19" s="160">
        <v>181</v>
      </c>
      <c r="M19" s="161">
        <f>ROUND(L19/3,5)</f>
        <v>60.333329999999997</v>
      </c>
      <c r="N19" s="86">
        <v>2</v>
      </c>
      <c r="O19" s="160">
        <v>179.5</v>
      </c>
      <c r="P19" s="161">
        <f>ROUND(O19/3,5)</f>
        <v>59.833329999999997</v>
      </c>
      <c r="Q19" s="86">
        <v>2</v>
      </c>
      <c r="R19" s="160">
        <v>169</v>
      </c>
      <c r="S19" s="161">
        <f>ROUND(R19/3,5)</f>
        <v>56.333329999999997</v>
      </c>
      <c r="T19" s="86">
        <v>2</v>
      </c>
      <c r="U19" s="162"/>
      <c r="V19" s="162"/>
      <c r="W19" s="160">
        <f>L19+O19+R19</f>
        <v>529.5</v>
      </c>
      <c r="X19" s="159">
        <f>ROUND(W19/3/3,5)</f>
        <v>58.833329999999997</v>
      </c>
      <c r="Y19" s="94"/>
    </row>
    <row r="20" spans="1:25" ht="30" customHeight="1">
      <c r="A20" s="37"/>
      <c r="B20" s="237"/>
      <c r="C20" s="237"/>
      <c r="D20" s="237"/>
      <c r="E20" s="87"/>
      <c r="F20" s="89"/>
      <c r="G20" s="88"/>
      <c r="H20" s="42"/>
      <c r="I20" s="90"/>
      <c r="J20" s="91"/>
      <c r="K20" s="88"/>
      <c r="L20" s="92"/>
      <c r="M20" s="38"/>
      <c r="N20" s="93"/>
      <c r="O20" s="92"/>
      <c r="P20" s="38"/>
      <c r="Q20" s="93"/>
      <c r="R20" s="92"/>
      <c r="S20" s="38"/>
      <c r="T20" s="93"/>
      <c r="U20" s="37"/>
      <c r="V20" s="37"/>
      <c r="W20" s="92"/>
      <c r="X20" s="39"/>
      <c r="Y20" s="94"/>
    </row>
    <row r="21" spans="1:25" ht="30" customHeight="1">
      <c r="A21" s="15"/>
      <c r="B21" s="102"/>
      <c r="C21" s="102"/>
      <c r="D21" s="102"/>
      <c r="E21" s="23" t="s">
        <v>2</v>
      </c>
      <c r="F21" s="101"/>
      <c r="G21" s="101"/>
      <c r="H21" s="102"/>
      <c r="I21" s="102"/>
      <c r="J21" s="103"/>
      <c r="K21" s="101" t="s">
        <v>482</v>
      </c>
      <c r="L21" s="7"/>
      <c r="M21" s="9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5" ht="30" customHeight="1">
      <c r="A22" s="25"/>
      <c r="B22" s="238"/>
      <c r="C22" s="238"/>
      <c r="D22" s="238"/>
      <c r="E22" s="26" t="s">
        <v>3</v>
      </c>
      <c r="F22" s="104"/>
      <c r="G22" s="104"/>
      <c r="H22" s="100"/>
      <c r="I22" s="100"/>
      <c r="J22" s="105"/>
      <c r="K22" s="100" t="s">
        <v>480</v>
      </c>
      <c r="L22" s="7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4"/>
    </row>
  </sheetData>
  <sortState ref="A19:AA20">
    <sortCondition descending="1" ref="R19:R20"/>
  </sortState>
  <mergeCells count="31">
    <mergeCell ref="A6:Y6"/>
    <mergeCell ref="A2:Y2"/>
    <mergeCell ref="A1:Y1"/>
    <mergeCell ref="A5:Y5"/>
    <mergeCell ref="A3:Y3"/>
    <mergeCell ref="A4:Y4"/>
    <mergeCell ref="A7:Y7"/>
    <mergeCell ref="T8:Y8"/>
    <mergeCell ref="A9:A10"/>
    <mergeCell ref="B9:B10"/>
    <mergeCell ref="C9:C10"/>
    <mergeCell ref="D9:D10"/>
    <mergeCell ref="E9:E10"/>
    <mergeCell ref="F9:F10"/>
    <mergeCell ref="Y9:Y10"/>
    <mergeCell ref="A17:X17"/>
    <mergeCell ref="A11:X11"/>
    <mergeCell ref="A15:X15"/>
    <mergeCell ref="A13:X13"/>
    <mergeCell ref="O9:Q9"/>
    <mergeCell ref="R9:T9"/>
    <mergeCell ref="U9:U10"/>
    <mergeCell ref="V9:V10"/>
    <mergeCell ref="W9:W10"/>
    <mergeCell ref="X9:X10"/>
    <mergeCell ref="G9:G10"/>
    <mergeCell ref="H9:H10"/>
    <mergeCell ref="I9:I10"/>
    <mergeCell ref="J9:J10"/>
    <mergeCell ref="K9:K10"/>
    <mergeCell ref="L9:N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5"/>
  <sheetViews>
    <sheetView workbookViewId="0">
      <selection activeCell="Q6" sqref="Q6:W6"/>
    </sheetView>
  </sheetViews>
  <sheetFormatPr defaultColWidth="9.109375" defaultRowHeight="13.2"/>
  <cols>
    <col min="1" max="1" width="4.6640625" style="1" customWidth="1"/>
    <col min="2" max="2" width="20.6640625" style="2" customWidth="1"/>
    <col min="3" max="3" width="6.6640625" style="1" hidden="1" customWidth="1"/>
    <col min="4" max="4" width="6.6640625" style="1" customWidth="1"/>
    <col min="5" max="5" width="8.6640625" style="1" hidden="1" customWidth="1"/>
    <col min="6" max="6" width="32.6640625" style="1" customWidth="1"/>
    <col min="7" max="7" width="8.6640625" style="1" hidden="1" customWidth="1"/>
    <col min="8" max="8" width="17.6640625" style="1" hidden="1" customWidth="1"/>
    <col min="9" max="9" width="20.6640625" style="1" customWidth="1"/>
    <col min="10" max="10" width="6.6640625" style="1" customWidth="1"/>
    <col min="11" max="11" width="8.6640625" style="1" customWidth="1"/>
    <col min="12" max="12" width="4.6640625" style="1" customWidth="1"/>
    <col min="13" max="13" width="6.6640625" style="1" customWidth="1"/>
    <col min="14" max="14" width="8.6640625" style="1" customWidth="1"/>
    <col min="15" max="15" width="4.6640625" style="1" customWidth="1"/>
    <col min="16" max="16" width="6.6640625" style="1" customWidth="1"/>
    <col min="17" max="17" width="8.6640625" style="1" customWidth="1"/>
    <col min="18" max="20" width="4.6640625" style="1" customWidth="1"/>
    <col min="21" max="21" width="6.6640625" style="1" customWidth="1"/>
    <col min="22" max="22" width="8.6640625" style="1" customWidth="1"/>
    <col min="23" max="23" width="6.6640625" style="1" customWidth="1"/>
    <col min="24" max="16384" width="9.109375" style="1"/>
  </cols>
  <sheetData>
    <row r="1" spans="1:27" ht="24.9" customHeight="1">
      <c r="A1" s="437" t="s">
        <v>74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</row>
    <row r="2" spans="1:27" ht="24.9" customHeight="1">
      <c r="A2" s="438" t="s">
        <v>17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</row>
    <row r="3" spans="1:27" ht="24.9" customHeight="1">
      <c r="A3" s="438" t="s">
        <v>18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</row>
    <row r="4" spans="1:27" s="41" customFormat="1" ht="24.9" customHeight="1">
      <c r="A4" s="439" t="s">
        <v>12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</row>
    <row r="5" spans="1:27" ht="24.9" customHeight="1">
      <c r="A5" s="440" t="s">
        <v>76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3"/>
    </row>
    <row r="6" spans="1:27" s="29" customFormat="1" ht="24.9" customHeight="1">
      <c r="A6" s="17" t="s">
        <v>24</v>
      </c>
      <c r="B6" s="18"/>
      <c r="C6" s="19"/>
      <c r="D6" s="19"/>
      <c r="E6" s="19"/>
      <c r="F6" s="20"/>
      <c r="G6" s="20"/>
      <c r="H6" s="20"/>
      <c r="I6" s="28"/>
      <c r="J6" s="28"/>
      <c r="K6" s="28"/>
      <c r="L6" s="28"/>
      <c r="M6" s="28"/>
      <c r="N6" s="28"/>
      <c r="O6" s="28"/>
      <c r="P6" s="28"/>
      <c r="Q6" s="441" t="s">
        <v>75</v>
      </c>
      <c r="R6" s="441"/>
      <c r="S6" s="441"/>
      <c r="T6" s="441"/>
      <c r="U6" s="441"/>
      <c r="V6" s="441"/>
      <c r="W6" s="441"/>
    </row>
    <row r="7" spans="1:27" ht="20.100000000000001" customHeight="1">
      <c r="A7" s="442" t="s">
        <v>1</v>
      </c>
      <c r="B7" s="434" t="s">
        <v>15</v>
      </c>
      <c r="C7" s="443" t="s">
        <v>19</v>
      </c>
      <c r="D7" s="444" t="s">
        <v>10</v>
      </c>
      <c r="E7" s="445" t="s">
        <v>11</v>
      </c>
      <c r="F7" s="433" t="s">
        <v>16</v>
      </c>
      <c r="G7" s="436" t="s">
        <v>11</v>
      </c>
      <c r="H7" s="436" t="s">
        <v>8</v>
      </c>
      <c r="I7" s="434" t="s">
        <v>4</v>
      </c>
      <c r="J7" s="434" t="s">
        <v>9</v>
      </c>
      <c r="K7" s="434"/>
      <c r="L7" s="434"/>
      <c r="M7" s="434" t="s">
        <v>5</v>
      </c>
      <c r="N7" s="434"/>
      <c r="O7" s="434"/>
      <c r="P7" s="434" t="s">
        <v>30</v>
      </c>
      <c r="Q7" s="434"/>
      <c r="R7" s="434"/>
      <c r="S7" s="405" t="s">
        <v>22</v>
      </c>
      <c r="T7" s="406" t="s">
        <v>23</v>
      </c>
      <c r="U7" s="442" t="s">
        <v>6</v>
      </c>
      <c r="V7" s="434" t="s">
        <v>20</v>
      </c>
      <c r="W7" s="446" t="s">
        <v>13</v>
      </c>
    </row>
    <row r="8" spans="1:27" ht="39.75" customHeight="1">
      <c r="A8" s="442"/>
      <c r="B8" s="434"/>
      <c r="C8" s="443"/>
      <c r="D8" s="445"/>
      <c r="E8" s="445"/>
      <c r="F8" s="433"/>
      <c r="G8" s="436"/>
      <c r="H8" s="436"/>
      <c r="I8" s="434"/>
      <c r="J8" s="30" t="s">
        <v>14</v>
      </c>
      <c r="K8" s="31" t="s">
        <v>0</v>
      </c>
      <c r="L8" s="30" t="s">
        <v>1</v>
      </c>
      <c r="M8" s="30" t="s">
        <v>14</v>
      </c>
      <c r="N8" s="31" t="s">
        <v>0</v>
      </c>
      <c r="O8" s="30" t="s">
        <v>1</v>
      </c>
      <c r="P8" s="30" t="s">
        <v>14</v>
      </c>
      <c r="Q8" s="31" t="s">
        <v>0</v>
      </c>
      <c r="R8" s="30" t="s">
        <v>1</v>
      </c>
      <c r="S8" s="405"/>
      <c r="T8" s="407"/>
      <c r="U8" s="442"/>
      <c r="V8" s="435"/>
      <c r="W8" s="447"/>
    </row>
    <row r="9" spans="1:27" ht="32.1" customHeight="1">
      <c r="A9" s="6">
        <f t="shared" ref="A9:A16" si="0">RANK(V9,$V$9:$V$16)</f>
        <v>1</v>
      </c>
      <c r="B9" s="47" t="s">
        <v>52</v>
      </c>
      <c r="C9" s="61">
        <v>2002</v>
      </c>
      <c r="D9" s="61">
        <v>1</v>
      </c>
      <c r="E9" s="58" t="s">
        <v>53</v>
      </c>
      <c r="F9" s="50" t="s">
        <v>54</v>
      </c>
      <c r="G9" s="46" t="s">
        <v>55</v>
      </c>
      <c r="H9" s="67" t="s">
        <v>56</v>
      </c>
      <c r="I9" s="56" t="s">
        <v>40</v>
      </c>
      <c r="J9" s="60">
        <v>222.5</v>
      </c>
      <c r="K9" s="33">
        <f>ROUND(J9/3.4,5)</f>
        <v>65.441180000000003</v>
      </c>
      <c r="L9" s="32">
        <f t="shared" ref="L9:L16" si="1">RANK(K9,K$9:K$16,0)</f>
        <v>2</v>
      </c>
      <c r="M9" s="60">
        <v>227.5</v>
      </c>
      <c r="N9" s="33">
        <f>ROUND(M9/3.4,5)</f>
        <v>66.911760000000001</v>
      </c>
      <c r="O9" s="32">
        <f t="shared" ref="O9:O16" si="2">RANK(N9,N$9:N$16,0)</f>
        <v>1</v>
      </c>
      <c r="P9" s="60">
        <v>233.5</v>
      </c>
      <c r="Q9" s="33">
        <f>ROUND(P9/3.4,5)</f>
        <v>68.676469999999995</v>
      </c>
      <c r="R9" s="32">
        <f t="shared" ref="R9:R16" si="3">RANK(Q9,Q$9:Q$16,0)</f>
        <v>1</v>
      </c>
      <c r="S9" s="14"/>
      <c r="T9" s="14"/>
      <c r="U9" s="60">
        <f t="shared" ref="U9:U16" si="4">J9+M9+P9</f>
        <v>683.5</v>
      </c>
      <c r="V9" s="34">
        <f>ROUND(U9/3.4/3,5)</f>
        <v>67.009799999999998</v>
      </c>
      <c r="W9" s="81" t="s">
        <v>32</v>
      </c>
    </row>
    <row r="10" spans="1:27" ht="32.1" customHeight="1">
      <c r="A10" s="6">
        <f t="shared" si="0"/>
        <v>2</v>
      </c>
      <c r="B10" s="75" t="s">
        <v>59</v>
      </c>
      <c r="C10" s="66" t="s">
        <v>60</v>
      </c>
      <c r="D10" s="78" t="s">
        <v>26</v>
      </c>
      <c r="E10" s="58" t="s">
        <v>61</v>
      </c>
      <c r="F10" s="80" t="s">
        <v>62</v>
      </c>
      <c r="G10" s="69" t="s">
        <v>63</v>
      </c>
      <c r="H10" s="71" t="s">
        <v>64</v>
      </c>
      <c r="I10" s="72" t="s">
        <v>40</v>
      </c>
      <c r="J10" s="60">
        <v>222.5</v>
      </c>
      <c r="K10" s="33">
        <f>ROUND(J10/3.4,5)</f>
        <v>65.441180000000003</v>
      </c>
      <c r="L10" s="32">
        <f t="shared" si="1"/>
        <v>2</v>
      </c>
      <c r="M10" s="60">
        <v>225</v>
      </c>
      <c r="N10" s="33">
        <f>ROUND(M10/3.4,5)</f>
        <v>66.176469999999995</v>
      </c>
      <c r="O10" s="32">
        <f t="shared" si="2"/>
        <v>2</v>
      </c>
      <c r="P10" s="60">
        <v>227.5</v>
      </c>
      <c r="Q10" s="33">
        <f>ROUND(P10/3.4,5)</f>
        <v>66.911760000000001</v>
      </c>
      <c r="R10" s="32">
        <f t="shared" si="3"/>
        <v>2</v>
      </c>
      <c r="S10" s="14"/>
      <c r="T10" s="14"/>
      <c r="U10" s="60">
        <f t="shared" si="4"/>
        <v>675</v>
      </c>
      <c r="V10" s="34">
        <f>ROUND(U10/3.4/3,5)</f>
        <v>66.176469999999995</v>
      </c>
      <c r="W10" s="81" t="s">
        <v>32</v>
      </c>
    </row>
    <row r="11" spans="1:27" ht="32.1" customHeight="1">
      <c r="A11" s="6">
        <f t="shared" si="0"/>
        <v>3</v>
      </c>
      <c r="B11" s="63" t="s">
        <v>49</v>
      </c>
      <c r="C11" s="43" t="s">
        <v>28</v>
      </c>
      <c r="D11" s="77">
        <v>1</v>
      </c>
      <c r="E11" s="65"/>
      <c r="F11" s="50" t="s">
        <v>50</v>
      </c>
      <c r="G11" s="46" t="s">
        <v>51</v>
      </c>
      <c r="H11" s="53" t="s">
        <v>37</v>
      </c>
      <c r="I11" s="56" t="s">
        <v>40</v>
      </c>
      <c r="J11" s="60">
        <v>225.5</v>
      </c>
      <c r="K11" s="33">
        <f>ROUND(J11/3.4,5)-0.5</f>
        <v>65.823530000000005</v>
      </c>
      <c r="L11" s="32">
        <f t="shared" si="1"/>
        <v>1</v>
      </c>
      <c r="M11" s="60">
        <v>222.5</v>
      </c>
      <c r="N11" s="33">
        <f>ROUND(M11/3.4,5)-0.5</f>
        <v>64.941180000000003</v>
      </c>
      <c r="O11" s="32">
        <f t="shared" si="2"/>
        <v>4</v>
      </c>
      <c r="P11" s="60">
        <v>217.5</v>
      </c>
      <c r="Q11" s="33">
        <f>ROUND(P11/3.4,5)-0.5</f>
        <v>63.470590000000001</v>
      </c>
      <c r="R11" s="32">
        <f t="shared" si="3"/>
        <v>7</v>
      </c>
      <c r="S11" s="14">
        <v>1</v>
      </c>
      <c r="T11" s="14"/>
      <c r="U11" s="60">
        <f t="shared" si="4"/>
        <v>665.5</v>
      </c>
      <c r="V11" s="34">
        <f>ROUND(U11/3.4/3,5)-0.5</f>
        <v>64.745099999999994</v>
      </c>
      <c r="W11" s="81" t="s">
        <v>31</v>
      </c>
    </row>
    <row r="12" spans="1:27" ht="32.1" customHeight="1">
      <c r="A12" s="6">
        <f t="shared" si="0"/>
        <v>4</v>
      </c>
      <c r="B12" s="9" t="s">
        <v>66</v>
      </c>
      <c r="C12" s="10">
        <v>2001</v>
      </c>
      <c r="D12" s="10">
        <v>1</v>
      </c>
      <c r="E12" s="44"/>
      <c r="F12" s="50" t="s">
        <v>67</v>
      </c>
      <c r="G12" s="46" t="s">
        <v>68</v>
      </c>
      <c r="H12" s="67" t="s">
        <v>37</v>
      </c>
      <c r="I12" s="56" t="s">
        <v>40</v>
      </c>
      <c r="J12" s="60">
        <v>220</v>
      </c>
      <c r="K12" s="33">
        <f>ROUND(J12/3.4,5)</f>
        <v>64.705879999999993</v>
      </c>
      <c r="L12" s="32">
        <f t="shared" si="1"/>
        <v>5</v>
      </c>
      <c r="M12" s="60">
        <v>216.5</v>
      </c>
      <c r="N12" s="33">
        <f>ROUND(M12/3.4,5)</f>
        <v>63.676470000000002</v>
      </c>
      <c r="O12" s="32">
        <f t="shared" si="2"/>
        <v>6</v>
      </c>
      <c r="P12" s="60">
        <v>223</v>
      </c>
      <c r="Q12" s="33">
        <f>ROUND(P12/3.4,5)</f>
        <v>65.588239999999999</v>
      </c>
      <c r="R12" s="32">
        <f t="shared" si="3"/>
        <v>3</v>
      </c>
      <c r="S12" s="32"/>
      <c r="T12" s="32"/>
      <c r="U12" s="60">
        <f t="shared" si="4"/>
        <v>659.5</v>
      </c>
      <c r="V12" s="34">
        <f>ROUND(U12/3.4/3,5)</f>
        <v>64.656859999999995</v>
      </c>
      <c r="W12" s="81" t="s">
        <v>31</v>
      </c>
      <c r="X12" s="4"/>
      <c r="Y12" s="4"/>
      <c r="Z12" s="4"/>
      <c r="AA12" s="4"/>
    </row>
    <row r="13" spans="1:27" ht="32.1" customHeight="1">
      <c r="A13" s="6">
        <f t="shared" si="0"/>
        <v>5</v>
      </c>
      <c r="B13" s="59" t="s">
        <v>65</v>
      </c>
      <c r="C13" s="66" t="s">
        <v>28</v>
      </c>
      <c r="D13" s="62" t="s">
        <v>26</v>
      </c>
      <c r="E13" s="68"/>
      <c r="F13" s="54" t="s">
        <v>41</v>
      </c>
      <c r="G13" s="79" t="s">
        <v>42</v>
      </c>
      <c r="H13" s="55" t="s">
        <v>37</v>
      </c>
      <c r="I13" s="56" t="s">
        <v>40</v>
      </c>
      <c r="J13" s="60">
        <v>220</v>
      </c>
      <c r="K13" s="33">
        <f>ROUND(J13/3.4,5)</f>
        <v>64.705879999999993</v>
      </c>
      <c r="L13" s="32">
        <f t="shared" si="1"/>
        <v>5</v>
      </c>
      <c r="M13" s="32">
        <v>217.5</v>
      </c>
      <c r="N13" s="33">
        <f>ROUND(M13/3.4,5)</f>
        <v>63.970590000000001</v>
      </c>
      <c r="O13" s="32">
        <f t="shared" si="2"/>
        <v>5</v>
      </c>
      <c r="P13" s="60">
        <v>219</v>
      </c>
      <c r="Q13" s="33">
        <f>ROUND(P13/3.4,5)</f>
        <v>64.411760000000001</v>
      </c>
      <c r="R13" s="32">
        <f t="shared" si="3"/>
        <v>4</v>
      </c>
      <c r="S13" s="14"/>
      <c r="T13" s="14"/>
      <c r="U13" s="60">
        <f t="shared" si="4"/>
        <v>656.5</v>
      </c>
      <c r="V13" s="34">
        <f>ROUND(U13/3.4/3,5)</f>
        <v>64.362750000000005</v>
      </c>
      <c r="W13" s="81" t="s">
        <v>31</v>
      </c>
      <c r="X13" s="4"/>
      <c r="Y13" s="4"/>
      <c r="Z13" s="4"/>
      <c r="AA13" s="4"/>
    </row>
    <row r="14" spans="1:27" ht="32.1" customHeight="1">
      <c r="A14" s="6">
        <f t="shared" si="0"/>
        <v>6</v>
      </c>
      <c r="B14" s="45" t="s">
        <v>43</v>
      </c>
      <c r="C14" s="51" t="s">
        <v>35</v>
      </c>
      <c r="D14" s="52">
        <v>1</v>
      </c>
      <c r="E14" s="74" t="s">
        <v>44</v>
      </c>
      <c r="F14" s="48" t="s">
        <v>45</v>
      </c>
      <c r="G14" s="64" t="s">
        <v>46</v>
      </c>
      <c r="H14" s="76" t="s">
        <v>47</v>
      </c>
      <c r="I14" s="8" t="s">
        <v>48</v>
      </c>
      <c r="J14" s="60">
        <v>216.5</v>
      </c>
      <c r="K14" s="33">
        <f>ROUND(J14/3.4,5)</f>
        <v>63.676470000000002</v>
      </c>
      <c r="L14" s="32">
        <f t="shared" si="1"/>
        <v>7</v>
      </c>
      <c r="M14" s="60">
        <v>222</v>
      </c>
      <c r="N14" s="33">
        <f>ROUND(M14/3.4,5)</f>
        <v>65.294120000000007</v>
      </c>
      <c r="O14" s="32">
        <f t="shared" si="2"/>
        <v>3</v>
      </c>
      <c r="P14" s="60">
        <v>214.5</v>
      </c>
      <c r="Q14" s="33">
        <f>ROUND(P14/3.4,5)</f>
        <v>63.088239999999999</v>
      </c>
      <c r="R14" s="32">
        <f t="shared" si="3"/>
        <v>8</v>
      </c>
      <c r="S14" s="14"/>
      <c r="T14" s="14"/>
      <c r="U14" s="60">
        <f t="shared" si="4"/>
        <v>653</v>
      </c>
      <c r="V14" s="34">
        <f>ROUND(U14/3.4/3,5)</f>
        <v>64.01961</v>
      </c>
      <c r="W14" s="81" t="s">
        <v>31</v>
      </c>
    </row>
    <row r="15" spans="1:27" ht="32.1" customHeight="1">
      <c r="A15" s="6">
        <f t="shared" si="0"/>
        <v>7</v>
      </c>
      <c r="B15" s="75" t="s">
        <v>57</v>
      </c>
      <c r="C15" s="66" t="s">
        <v>29</v>
      </c>
      <c r="D15" s="62">
        <v>1</v>
      </c>
      <c r="E15" s="68" t="s">
        <v>58</v>
      </c>
      <c r="F15" s="50" t="s">
        <v>38</v>
      </c>
      <c r="G15" s="35" t="s">
        <v>39</v>
      </c>
      <c r="H15" s="70" t="s">
        <v>37</v>
      </c>
      <c r="I15" s="56" t="s">
        <v>40</v>
      </c>
      <c r="J15" s="60">
        <v>221</v>
      </c>
      <c r="K15" s="33">
        <f>ROUND(J15/3.4,5)</f>
        <v>65</v>
      </c>
      <c r="L15" s="32">
        <f t="shared" si="1"/>
        <v>4</v>
      </c>
      <c r="M15" s="60">
        <v>213.5</v>
      </c>
      <c r="N15" s="33">
        <f>ROUND(M15/3.4,5)</f>
        <v>62.794119999999999</v>
      </c>
      <c r="O15" s="32">
        <f t="shared" si="2"/>
        <v>7</v>
      </c>
      <c r="P15" s="60">
        <v>217.5</v>
      </c>
      <c r="Q15" s="33">
        <f>ROUND(P15/3.4,5)</f>
        <v>63.970590000000001</v>
      </c>
      <c r="R15" s="32">
        <f t="shared" si="3"/>
        <v>5</v>
      </c>
      <c r="S15" s="14"/>
      <c r="T15" s="14"/>
      <c r="U15" s="60">
        <f t="shared" si="4"/>
        <v>652</v>
      </c>
      <c r="V15" s="34">
        <f>ROUND(U15/3.4/3,5)</f>
        <v>63.921570000000003</v>
      </c>
      <c r="W15" s="81" t="s">
        <v>31</v>
      </c>
      <c r="X15" s="40"/>
      <c r="Y15" s="40"/>
      <c r="Z15" s="40"/>
      <c r="AA15" s="40"/>
    </row>
    <row r="16" spans="1:27" ht="32.1" customHeight="1">
      <c r="A16" s="6">
        <f t="shared" si="0"/>
        <v>8</v>
      </c>
      <c r="B16" s="45" t="s">
        <v>73</v>
      </c>
      <c r="C16" s="51" t="s">
        <v>35</v>
      </c>
      <c r="D16" s="49">
        <v>2</v>
      </c>
      <c r="E16" s="73"/>
      <c r="F16" s="57" t="s">
        <v>69</v>
      </c>
      <c r="G16" s="11" t="s">
        <v>70</v>
      </c>
      <c r="H16" s="36" t="s">
        <v>71</v>
      </c>
      <c r="I16" s="8" t="s">
        <v>34</v>
      </c>
      <c r="J16" s="60">
        <v>213.5</v>
      </c>
      <c r="K16" s="33">
        <f>ROUND(J16/3.4,5)</f>
        <v>62.794119999999999</v>
      </c>
      <c r="L16" s="32">
        <f t="shared" si="1"/>
        <v>8</v>
      </c>
      <c r="M16" s="60">
        <v>213.5</v>
      </c>
      <c r="N16" s="33">
        <f>ROUND(M16/3.4,5)</f>
        <v>62.794119999999999</v>
      </c>
      <c r="O16" s="32">
        <f t="shared" si="2"/>
        <v>7</v>
      </c>
      <c r="P16" s="60">
        <v>216</v>
      </c>
      <c r="Q16" s="33">
        <f>ROUND(P16/3.4,5)</f>
        <v>63.529409999999999</v>
      </c>
      <c r="R16" s="32">
        <f t="shared" si="3"/>
        <v>6</v>
      </c>
      <c r="S16" s="14"/>
      <c r="T16" s="14"/>
      <c r="U16" s="60">
        <f t="shared" si="4"/>
        <v>643</v>
      </c>
      <c r="V16" s="34">
        <f>ROUND(U16/3.4/3,5)</f>
        <v>63.03922</v>
      </c>
      <c r="W16" s="81" t="s">
        <v>31</v>
      </c>
    </row>
    <row r="17" spans="2:12" ht="24.9" customHeight="1"/>
    <row r="18" spans="2:12" ht="24.9" customHeight="1">
      <c r="B18" s="23" t="s">
        <v>2</v>
      </c>
      <c r="I18" s="15" t="s">
        <v>33</v>
      </c>
      <c r="J18" s="7"/>
      <c r="K18" s="7"/>
      <c r="L18" s="15"/>
    </row>
    <row r="19" spans="2:12" ht="24.9" customHeight="1">
      <c r="B19" s="26" t="s">
        <v>3</v>
      </c>
      <c r="I19" s="21" t="s">
        <v>72</v>
      </c>
      <c r="J19" s="7"/>
      <c r="K19" s="7"/>
      <c r="L19" s="25"/>
    </row>
    <row r="20" spans="2:12" ht="32.25" customHeight="1"/>
    <row r="21" spans="2:12" ht="32.25" customHeight="1"/>
    <row r="28" spans="2:12" ht="13.8">
      <c r="B28" s="23"/>
      <c r="I28" s="15"/>
      <c r="J28" s="16"/>
      <c r="K28" s="7"/>
    </row>
    <row r="29" spans="2:12" ht="13.8">
      <c r="B29" s="26"/>
      <c r="I29" s="21"/>
      <c r="J29" s="12"/>
      <c r="K29" s="7"/>
    </row>
    <row r="34" ht="32.25" customHeight="1"/>
    <row r="35" ht="29.25" customHeight="1"/>
  </sheetData>
  <mergeCells count="23">
    <mergeCell ref="Q6:W6"/>
    <mergeCell ref="U7:U8"/>
    <mergeCell ref="A7:A8"/>
    <mergeCell ref="B7:B8"/>
    <mergeCell ref="C7:C8"/>
    <mergeCell ref="D7:D8"/>
    <mergeCell ref="E7:E8"/>
    <mergeCell ref="W7:W8"/>
    <mergeCell ref="T7:T8"/>
    <mergeCell ref="A1:W1"/>
    <mergeCell ref="A2:W2"/>
    <mergeCell ref="A3:W3"/>
    <mergeCell ref="A4:W4"/>
    <mergeCell ref="A5:W5"/>
    <mergeCell ref="F7:F8"/>
    <mergeCell ref="V7:V8"/>
    <mergeCell ref="G7:G8"/>
    <mergeCell ref="H7:H8"/>
    <mergeCell ref="I7:I8"/>
    <mergeCell ref="J7:L7"/>
    <mergeCell ref="M7:O7"/>
    <mergeCell ref="P7:R7"/>
    <mergeCell ref="S7:S8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83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topLeftCell="A10" zoomScaleNormal="100" workbookViewId="0">
      <selection activeCell="A3" sqref="A3:Y3"/>
    </sheetView>
  </sheetViews>
  <sheetFormatPr defaultRowHeight="13.2"/>
  <cols>
    <col min="1" max="1" width="4.6640625" style="99" customWidth="1"/>
    <col min="2" max="2" width="24.6640625" style="99" hidden="1" customWidth="1"/>
    <col min="3" max="3" width="10.6640625" style="99" hidden="1" customWidth="1"/>
    <col min="4" max="4" width="6.6640625" style="99" hidden="1" customWidth="1"/>
    <col min="5" max="5" width="24.77734375" style="99" customWidth="1"/>
    <col min="6" max="6" width="8.6640625" style="99" hidden="1" customWidth="1"/>
    <col min="7" max="7" width="6.6640625" style="99" customWidth="1"/>
    <col min="8" max="8" width="36.6640625" style="99" customWidth="1"/>
    <col min="9" max="9" width="8.6640625" style="99" hidden="1" customWidth="1"/>
    <col min="10" max="10" width="17.6640625" style="99" hidden="1" customWidth="1"/>
    <col min="11" max="11" width="22.77734375" style="99" customWidth="1"/>
    <col min="12" max="12" width="6.6640625" customWidth="1"/>
    <col min="13" max="13" width="8.6640625" customWidth="1"/>
    <col min="14" max="14" width="4.6640625" customWidth="1"/>
    <col min="15" max="15" width="6.6640625" customWidth="1"/>
    <col min="16" max="16" width="8.6640625" customWidth="1"/>
    <col min="17" max="17" width="4.6640625" customWidth="1"/>
    <col min="18" max="18" width="6.6640625" customWidth="1"/>
    <col min="19" max="19" width="8.6640625" customWidth="1"/>
    <col min="20" max="22" width="4.6640625" customWidth="1"/>
    <col min="23" max="23" width="6.6640625" customWidth="1"/>
    <col min="24" max="24" width="8.6640625" customWidth="1"/>
    <col min="25" max="25" width="6.6640625" customWidth="1"/>
  </cols>
  <sheetData>
    <row r="1" spans="1:27" ht="30" customHeight="1">
      <c r="A1" s="431" t="s">
        <v>476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</row>
    <row r="2" spans="1:27" s="13" customFormat="1" ht="25.05" customHeight="1">
      <c r="A2" s="430" t="s">
        <v>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</row>
    <row r="3" spans="1:27" s="13" customFormat="1" ht="25.05" customHeight="1">
      <c r="A3" s="432" t="s">
        <v>331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155"/>
      <c r="AA3" s="155"/>
    </row>
    <row r="4" spans="1:27" s="13" customFormat="1" ht="25.05" customHeight="1">
      <c r="A4" s="430" t="s">
        <v>274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156"/>
      <c r="AA4" s="156"/>
    </row>
    <row r="5" spans="1:27" s="13" customFormat="1" ht="25.05" customHeight="1">
      <c r="A5" s="430" t="s">
        <v>272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155"/>
      <c r="AA5" s="155"/>
    </row>
    <row r="6" spans="1:27" ht="30" customHeight="1">
      <c r="A6" s="430" t="s">
        <v>18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</row>
    <row r="7" spans="1:27" ht="30" customHeight="1">
      <c r="A7" s="448" t="s">
        <v>12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</row>
    <row r="8" spans="1:27" ht="25.05" customHeight="1">
      <c r="A8" s="419" t="s">
        <v>486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</row>
    <row r="9" spans="1:27" ht="25.05" customHeight="1">
      <c r="A9" s="169" t="s">
        <v>265</v>
      </c>
      <c r="B9" s="169"/>
      <c r="C9" s="169"/>
      <c r="D9" s="169"/>
      <c r="E9" s="95"/>
      <c r="F9" s="96"/>
      <c r="G9" s="96"/>
      <c r="H9" s="97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421" t="s">
        <v>330</v>
      </c>
      <c r="U9" s="421"/>
      <c r="V9" s="421"/>
      <c r="W9" s="421"/>
      <c r="X9" s="421"/>
      <c r="Y9" s="421"/>
    </row>
    <row r="10" spans="1:27" ht="20.100000000000001" customHeight="1">
      <c r="A10" s="449" t="s">
        <v>1</v>
      </c>
      <c r="B10" s="424" t="s">
        <v>96</v>
      </c>
      <c r="C10" s="424" t="s">
        <v>97</v>
      </c>
      <c r="D10" s="395" t="s">
        <v>19</v>
      </c>
      <c r="E10" s="426" t="s">
        <v>15</v>
      </c>
      <c r="F10" s="414" t="s">
        <v>11</v>
      </c>
      <c r="G10" s="412" t="s">
        <v>10</v>
      </c>
      <c r="H10" s="414" t="s">
        <v>16</v>
      </c>
      <c r="I10" s="414" t="s">
        <v>11</v>
      </c>
      <c r="J10" s="414" t="s">
        <v>8</v>
      </c>
      <c r="K10" s="417" t="s">
        <v>4</v>
      </c>
      <c r="L10" s="402" t="s">
        <v>30</v>
      </c>
      <c r="M10" s="403"/>
      <c r="N10" s="404"/>
      <c r="O10" s="402" t="s">
        <v>5</v>
      </c>
      <c r="P10" s="403"/>
      <c r="Q10" s="404"/>
      <c r="R10" s="402" t="s">
        <v>79</v>
      </c>
      <c r="S10" s="403"/>
      <c r="T10" s="404"/>
      <c r="U10" s="405" t="s">
        <v>22</v>
      </c>
      <c r="V10" s="406" t="s">
        <v>23</v>
      </c>
      <c r="W10" s="408" t="s">
        <v>6</v>
      </c>
      <c r="X10" s="410" t="s">
        <v>21</v>
      </c>
      <c r="Y10" s="428" t="s">
        <v>13</v>
      </c>
    </row>
    <row r="11" spans="1:27" ht="39.9" customHeight="1">
      <c r="A11" s="450"/>
      <c r="B11" s="425"/>
      <c r="C11" s="425"/>
      <c r="D11" s="395"/>
      <c r="E11" s="427"/>
      <c r="F11" s="416"/>
      <c r="G11" s="413"/>
      <c r="H11" s="415"/>
      <c r="I11" s="416"/>
      <c r="J11" s="415"/>
      <c r="K11" s="418"/>
      <c r="L11" s="83" t="s">
        <v>14</v>
      </c>
      <c r="M11" s="84" t="s">
        <v>0</v>
      </c>
      <c r="N11" s="83" t="s">
        <v>1</v>
      </c>
      <c r="O11" s="83" t="s">
        <v>14</v>
      </c>
      <c r="P11" s="84" t="s">
        <v>0</v>
      </c>
      <c r="Q11" s="83" t="s">
        <v>1</v>
      </c>
      <c r="R11" s="83" t="s">
        <v>14</v>
      </c>
      <c r="S11" s="84" t="s">
        <v>0</v>
      </c>
      <c r="T11" s="83" t="s">
        <v>1</v>
      </c>
      <c r="U11" s="405"/>
      <c r="V11" s="407"/>
      <c r="W11" s="409"/>
      <c r="X11" s="411"/>
      <c r="Y11" s="429"/>
    </row>
    <row r="12" spans="1:27" ht="31.95" customHeight="1">
      <c r="A12" s="85">
        <f>RANK(X12,$X$12:$X$18,0)</f>
        <v>1</v>
      </c>
      <c r="B12" s="116" t="s">
        <v>459</v>
      </c>
      <c r="C12" s="152">
        <v>39604</v>
      </c>
      <c r="D12" s="122">
        <v>2008</v>
      </c>
      <c r="E12" s="116" t="s">
        <v>114</v>
      </c>
      <c r="F12" s="124" t="s">
        <v>115</v>
      </c>
      <c r="G12" s="122">
        <v>1</v>
      </c>
      <c r="H12" s="54" t="s">
        <v>116</v>
      </c>
      <c r="I12" s="124" t="s">
        <v>117</v>
      </c>
      <c r="J12" s="125" t="s">
        <v>118</v>
      </c>
      <c r="K12" s="126" t="s">
        <v>318</v>
      </c>
      <c r="L12" s="160">
        <v>196.5</v>
      </c>
      <c r="M12" s="161">
        <f>ROUND(L12/3,5)-0.5</f>
        <v>65</v>
      </c>
      <c r="N12" s="86">
        <f t="shared" ref="N12:N18" si="0">RANK(M12,M$12:M$18,0)</f>
        <v>2</v>
      </c>
      <c r="O12" s="160">
        <v>200</v>
      </c>
      <c r="P12" s="161">
        <f>ROUND(O12/3,5)-0.5</f>
        <v>66.166669999999996</v>
      </c>
      <c r="Q12" s="86">
        <f t="shared" ref="Q12:Q18" si="1">RANK(P12,P$12:P$18,0)</f>
        <v>1</v>
      </c>
      <c r="R12" s="160">
        <v>195</v>
      </c>
      <c r="S12" s="161">
        <f>ROUND(R12/3,5)-0.5</f>
        <v>64.5</v>
      </c>
      <c r="T12" s="86">
        <f t="shared" ref="T12:T18" si="2">RANK(S12,S$12:S$18,0)</f>
        <v>1</v>
      </c>
      <c r="U12" s="162">
        <v>1</v>
      </c>
      <c r="V12" s="162"/>
      <c r="W12" s="160">
        <f t="shared" ref="W12:W18" si="3">L12+O12+R12</f>
        <v>591.5</v>
      </c>
      <c r="X12" s="159">
        <f>ROUND(W12/3/3,5)-0.5</f>
        <v>65.222219999999993</v>
      </c>
      <c r="Y12" s="163">
        <v>1</v>
      </c>
    </row>
    <row r="13" spans="1:27" ht="31.95" customHeight="1">
      <c r="A13" s="85">
        <f>RANK(X13,$X$12:$X$18,0)</f>
        <v>2</v>
      </c>
      <c r="B13" s="131" t="s">
        <v>310</v>
      </c>
      <c r="C13" s="152">
        <v>40228</v>
      </c>
      <c r="D13" s="122">
        <v>2010</v>
      </c>
      <c r="E13" s="131" t="s">
        <v>311</v>
      </c>
      <c r="F13" s="124" t="s">
        <v>312</v>
      </c>
      <c r="G13" s="43" t="s">
        <v>313</v>
      </c>
      <c r="H13" s="127" t="s">
        <v>299</v>
      </c>
      <c r="I13" s="124" t="s">
        <v>300</v>
      </c>
      <c r="J13" s="125" t="s">
        <v>37</v>
      </c>
      <c r="K13" s="126" t="s">
        <v>318</v>
      </c>
      <c r="L13" s="160">
        <v>195.5</v>
      </c>
      <c r="M13" s="159">
        <f>ROUND(L13/3,5)</f>
        <v>65.166669999999996</v>
      </c>
      <c r="N13" s="86">
        <f t="shared" si="0"/>
        <v>1</v>
      </c>
      <c r="O13" s="160">
        <v>196</v>
      </c>
      <c r="P13" s="161">
        <f>ROUND(O13/3,5)</f>
        <v>65.333330000000004</v>
      </c>
      <c r="Q13" s="86">
        <f t="shared" si="1"/>
        <v>2</v>
      </c>
      <c r="R13" s="160">
        <v>191</v>
      </c>
      <c r="S13" s="161">
        <f>ROUND(R13/3,5)</f>
        <v>63.666670000000003</v>
      </c>
      <c r="T13" s="86">
        <f t="shared" si="2"/>
        <v>4</v>
      </c>
      <c r="U13" s="162"/>
      <c r="V13" s="162"/>
      <c r="W13" s="160">
        <f t="shared" si="3"/>
        <v>582.5</v>
      </c>
      <c r="X13" s="159">
        <f>ROUND(W13/3/3,5)</f>
        <v>64.722219999999993</v>
      </c>
      <c r="Y13" s="163">
        <v>1</v>
      </c>
    </row>
    <row r="14" spans="1:27" ht="31.95" customHeight="1">
      <c r="A14" s="85">
        <v>3</v>
      </c>
      <c r="B14" s="115" t="s">
        <v>437</v>
      </c>
      <c r="C14" s="153">
        <v>39963</v>
      </c>
      <c r="D14" s="170">
        <v>2009</v>
      </c>
      <c r="E14" s="115" t="s">
        <v>438</v>
      </c>
      <c r="F14" s="301" t="s">
        <v>439</v>
      </c>
      <c r="G14" s="302" t="s">
        <v>313</v>
      </c>
      <c r="H14" s="292" t="s">
        <v>440</v>
      </c>
      <c r="I14" s="124" t="s">
        <v>441</v>
      </c>
      <c r="J14" s="125" t="s">
        <v>442</v>
      </c>
      <c r="K14" s="126" t="s">
        <v>318</v>
      </c>
      <c r="L14" s="160">
        <v>193.5</v>
      </c>
      <c r="M14" s="159">
        <f>ROUND(L14/3,5)</f>
        <v>64.5</v>
      </c>
      <c r="N14" s="86">
        <f t="shared" si="0"/>
        <v>5</v>
      </c>
      <c r="O14" s="160">
        <v>196</v>
      </c>
      <c r="P14" s="161">
        <f>ROUND(O14/3,5)</f>
        <v>65.333330000000004</v>
      </c>
      <c r="Q14" s="86">
        <f t="shared" si="1"/>
        <v>2</v>
      </c>
      <c r="R14" s="160">
        <v>193</v>
      </c>
      <c r="S14" s="161">
        <f>ROUND(R14/3,5)</f>
        <v>64.333330000000004</v>
      </c>
      <c r="T14" s="86">
        <f t="shared" si="2"/>
        <v>3</v>
      </c>
      <c r="U14" s="162"/>
      <c r="V14" s="162"/>
      <c r="W14" s="160">
        <f t="shared" si="3"/>
        <v>582.5</v>
      </c>
      <c r="X14" s="159">
        <f>ROUND(W14/3/3,5)</f>
        <v>64.722219999999993</v>
      </c>
      <c r="Y14" s="163">
        <v>1</v>
      </c>
    </row>
    <row r="15" spans="1:27" ht="31.95" customHeight="1">
      <c r="A15" s="85">
        <f>RANK(X15,$X$12:$X$18,0)</f>
        <v>4</v>
      </c>
      <c r="B15" s="115" t="s">
        <v>461</v>
      </c>
      <c r="C15" s="153">
        <v>41187</v>
      </c>
      <c r="D15" s="122">
        <v>2012</v>
      </c>
      <c r="E15" s="115" t="s">
        <v>462</v>
      </c>
      <c r="F15" s="124" t="s">
        <v>460</v>
      </c>
      <c r="G15" s="122" t="s">
        <v>25</v>
      </c>
      <c r="H15" s="45" t="s">
        <v>390</v>
      </c>
      <c r="I15" s="124" t="s">
        <v>391</v>
      </c>
      <c r="J15" s="125" t="s">
        <v>392</v>
      </c>
      <c r="K15" s="126" t="s">
        <v>318</v>
      </c>
      <c r="L15" s="160">
        <v>194</v>
      </c>
      <c r="M15" s="161">
        <f>ROUND(L15/3,5)</f>
        <v>64.666669999999996</v>
      </c>
      <c r="N15" s="86">
        <f t="shared" si="0"/>
        <v>4</v>
      </c>
      <c r="O15" s="160">
        <v>194</v>
      </c>
      <c r="P15" s="161">
        <f>ROUND(O15/3,5)</f>
        <v>64.666669999999996</v>
      </c>
      <c r="Q15" s="86">
        <f t="shared" si="1"/>
        <v>4</v>
      </c>
      <c r="R15" s="160">
        <v>193.5</v>
      </c>
      <c r="S15" s="161">
        <f>ROUND(R15/3,5)</f>
        <v>64.5</v>
      </c>
      <c r="T15" s="86">
        <f t="shared" si="2"/>
        <v>1</v>
      </c>
      <c r="U15" s="162"/>
      <c r="V15" s="162"/>
      <c r="W15" s="160">
        <f t="shared" si="3"/>
        <v>581.5</v>
      </c>
      <c r="X15" s="159">
        <f>ROUND(W15/3/3,5)</f>
        <v>64.611109999999996</v>
      </c>
      <c r="Y15" s="163">
        <v>1</v>
      </c>
    </row>
    <row r="16" spans="1:27" ht="31.95" customHeight="1">
      <c r="A16" s="85">
        <f>RANK(X16,$X$12:$X$18,0)</f>
        <v>5</v>
      </c>
      <c r="B16" s="123" t="s">
        <v>430</v>
      </c>
      <c r="C16" s="153">
        <v>40022</v>
      </c>
      <c r="D16" s="122">
        <v>2009</v>
      </c>
      <c r="E16" s="123" t="s">
        <v>426</v>
      </c>
      <c r="F16" s="124" t="s">
        <v>427</v>
      </c>
      <c r="G16" s="122">
        <v>2</v>
      </c>
      <c r="H16" s="114" t="s">
        <v>428</v>
      </c>
      <c r="I16" s="124" t="s">
        <v>429</v>
      </c>
      <c r="J16" s="125" t="s">
        <v>37</v>
      </c>
      <c r="K16" s="126" t="s">
        <v>318</v>
      </c>
      <c r="L16" s="160">
        <v>194.5</v>
      </c>
      <c r="M16" s="161">
        <f>ROUND(L16/3,5)</f>
        <v>64.833330000000004</v>
      </c>
      <c r="N16" s="86">
        <f t="shared" si="0"/>
        <v>3</v>
      </c>
      <c r="O16" s="160">
        <v>193.5</v>
      </c>
      <c r="P16" s="161">
        <f>ROUND(O16/3,5)</f>
        <v>64.5</v>
      </c>
      <c r="Q16" s="86">
        <f t="shared" si="1"/>
        <v>6</v>
      </c>
      <c r="R16" s="160">
        <v>183</v>
      </c>
      <c r="S16" s="161">
        <f>ROUND(R16/3,5)</f>
        <v>61</v>
      </c>
      <c r="T16" s="86">
        <f t="shared" si="2"/>
        <v>6</v>
      </c>
      <c r="U16" s="162"/>
      <c r="V16" s="162"/>
      <c r="W16" s="160">
        <f t="shared" si="3"/>
        <v>571</v>
      </c>
      <c r="X16" s="159">
        <f>ROUND(W16/3/3,5)</f>
        <v>63.44444</v>
      </c>
      <c r="Y16" s="163">
        <v>2</v>
      </c>
    </row>
    <row r="17" spans="1:25" ht="31.95" customHeight="1">
      <c r="A17" s="85">
        <f>RANK(X17,$X$12:$X$18,0)</f>
        <v>6</v>
      </c>
      <c r="B17" s="45" t="s">
        <v>355</v>
      </c>
      <c r="C17" s="153">
        <v>39732</v>
      </c>
      <c r="D17" s="374">
        <v>2008</v>
      </c>
      <c r="E17" s="45" t="s">
        <v>353</v>
      </c>
      <c r="F17" s="124" t="s">
        <v>354</v>
      </c>
      <c r="G17" s="122" t="s">
        <v>25</v>
      </c>
      <c r="H17" s="48" t="s">
        <v>356</v>
      </c>
      <c r="I17" s="124" t="s">
        <v>357</v>
      </c>
      <c r="J17" s="177" t="s">
        <v>358</v>
      </c>
      <c r="K17" s="126" t="s">
        <v>337</v>
      </c>
      <c r="L17" s="160">
        <v>181</v>
      </c>
      <c r="M17" s="161">
        <f>ROUND(L17/3,5)-0.5</f>
        <v>59.833329999999997</v>
      </c>
      <c r="N17" s="86">
        <f t="shared" si="0"/>
        <v>7</v>
      </c>
      <c r="O17" s="160">
        <v>195.5</v>
      </c>
      <c r="P17" s="161">
        <f>ROUND(O17/3,5)-0.5</f>
        <v>64.666669999999996</v>
      </c>
      <c r="Q17" s="86">
        <f t="shared" si="1"/>
        <v>4</v>
      </c>
      <c r="R17" s="160">
        <v>186.5</v>
      </c>
      <c r="S17" s="161">
        <f>ROUND(R17/3,5)-0.5</f>
        <v>61.666670000000003</v>
      </c>
      <c r="T17" s="86">
        <f t="shared" si="2"/>
        <v>5</v>
      </c>
      <c r="U17" s="162">
        <v>1</v>
      </c>
      <c r="V17" s="162"/>
      <c r="W17" s="160">
        <f t="shared" si="3"/>
        <v>563</v>
      </c>
      <c r="X17" s="159">
        <f>ROUND(W17/3/3,5)-0.5</f>
        <v>62.05556</v>
      </c>
      <c r="Y17" s="163">
        <v>2</v>
      </c>
    </row>
    <row r="18" spans="1:25" ht="31.95" customHeight="1">
      <c r="A18" s="85">
        <f>RANK(X18,$X$12:$X$18,0)</f>
        <v>7</v>
      </c>
      <c r="B18" s="130" t="s">
        <v>452</v>
      </c>
      <c r="C18" s="153">
        <v>40779</v>
      </c>
      <c r="D18" s="122">
        <v>2011</v>
      </c>
      <c r="E18" s="130" t="s">
        <v>453</v>
      </c>
      <c r="F18" s="124" t="s">
        <v>454</v>
      </c>
      <c r="G18" s="122" t="s">
        <v>25</v>
      </c>
      <c r="H18" s="173" t="s">
        <v>455</v>
      </c>
      <c r="I18" s="124" t="s">
        <v>456</v>
      </c>
      <c r="J18" s="125" t="s">
        <v>457</v>
      </c>
      <c r="K18" s="126" t="s">
        <v>458</v>
      </c>
      <c r="L18" s="160">
        <v>183.5</v>
      </c>
      <c r="M18" s="161">
        <f>ROUND(L18/3,5)</f>
        <v>61.166670000000003</v>
      </c>
      <c r="N18" s="86">
        <f t="shared" si="0"/>
        <v>6</v>
      </c>
      <c r="O18" s="160">
        <v>187</v>
      </c>
      <c r="P18" s="161">
        <f>ROUND(O18/3,5)</f>
        <v>62.333329999999997</v>
      </c>
      <c r="Q18" s="86">
        <f t="shared" si="1"/>
        <v>7</v>
      </c>
      <c r="R18" s="160">
        <v>180.5</v>
      </c>
      <c r="S18" s="161">
        <f>ROUND(R18/3,5)</f>
        <v>60.166670000000003</v>
      </c>
      <c r="T18" s="86">
        <f t="shared" si="2"/>
        <v>7</v>
      </c>
      <c r="U18" s="162"/>
      <c r="V18" s="162"/>
      <c r="W18" s="160">
        <f t="shared" si="3"/>
        <v>551</v>
      </c>
      <c r="X18" s="159">
        <f>ROUND(W18/3/3,5)</f>
        <v>61.22222</v>
      </c>
      <c r="Y18" s="163">
        <v>3</v>
      </c>
    </row>
    <row r="19" spans="1:25" ht="30" customHeight="1">
      <c r="A19" s="237"/>
      <c r="B19" s="237"/>
      <c r="C19" s="237"/>
      <c r="D19" s="237"/>
      <c r="E19" s="87"/>
      <c r="F19" s="89"/>
      <c r="G19" s="88"/>
      <c r="H19" s="42"/>
      <c r="I19" s="90"/>
      <c r="J19" s="91"/>
      <c r="K19" s="88"/>
      <c r="L19" s="92"/>
      <c r="M19" s="38"/>
      <c r="N19" s="93"/>
      <c r="O19" s="92"/>
      <c r="P19" s="38"/>
      <c r="Q19" s="93"/>
      <c r="R19" s="92"/>
      <c r="S19" s="38"/>
      <c r="T19" s="93"/>
      <c r="U19" s="37"/>
      <c r="V19" s="37"/>
      <c r="W19" s="92"/>
      <c r="X19" s="39"/>
      <c r="Y19" s="94"/>
    </row>
    <row r="20" spans="1:25" ht="30" customHeight="1">
      <c r="A20" s="102"/>
      <c r="B20" s="102"/>
      <c r="C20" s="102"/>
      <c r="D20" s="102"/>
      <c r="E20" s="23" t="s">
        <v>2</v>
      </c>
      <c r="F20" s="101"/>
      <c r="G20" s="101"/>
      <c r="H20" s="102"/>
      <c r="I20" s="102"/>
      <c r="J20" s="103"/>
      <c r="K20" s="101" t="s">
        <v>482</v>
      </c>
      <c r="L20" s="7"/>
      <c r="M20" s="98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5" ht="30" customHeight="1">
      <c r="A21" s="238"/>
      <c r="B21" s="238"/>
      <c r="C21" s="238"/>
      <c r="D21" s="238"/>
      <c r="E21" s="26" t="s">
        <v>3</v>
      </c>
      <c r="F21" s="104"/>
      <c r="G21" s="104"/>
      <c r="H21" s="100"/>
      <c r="I21" s="100"/>
      <c r="J21" s="105"/>
      <c r="K21" s="100" t="s">
        <v>480</v>
      </c>
      <c r="L21" s="7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4"/>
    </row>
    <row r="22" spans="1:25" s="24" customFormat="1" ht="24.9" customHeight="1">
      <c r="A22" s="99"/>
      <c r="B22" s="99"/>
      <c r="C22" s="99"/>
      <c r="D22" s="99"/>
      <c r="E22" s="106"/>
      <c r="F22" s="106"/>
      <c r="G22" s="106"/>
      <c r="H22" s="106"/>
      <c r="I22" s="106"/>
      <c r="J22" s="106"/>
      <c r="K22" s="106"/>
      <c r="L22" s="5"/>
      <c r="M22" s="5"/>
      <c r="N22"/>
      <c r="O22"/>
      <c r="P22"/>
      <c r="Q22"/>
      <c r="R22"/>
      <c r="S22"/>
      <c r="T22"/>
      <c r="U22"/>
      <c r="V22"/>
      <c r="W22"/>
      <c r="X22"/>
      <c r="Y22" s="27"/>
    </row>
    <row r="23" spans="1:25" s="27" customFormat="1" ht="24.9" customHeight="1">
      <c r="A23" s="99"/>
      <c r="B23" s="99"/>
      <c r="C23" s="99"/>
      <c r="D23" s="99"/>
      <c r="E23" s="106"/>
      <c r="F23" s="106"/>
      <c r="G23" s="106"/>
      <c r="H23" s="106"/>
      <c r="I23" s="106"/>
      <c r="J23" s="106"/>
      <c r="K23" s="106"/>
      <c r="L23" s="5"/>
      <c r="M23" s="5"/>
      <c r="N23"/>
      <c r="O23"/>
      <c r="P23"/>
      <c r="Q23"/>
      <c r="R23"/>
      <c r="S23"/>
      <c r="T23"/>
      <c r="U23"/>
      <c r="V23"/>
      <c r="W23"/>
      <c r="X23"/>
      <c r="Y23"/>
    </row>
  </sheetData>
  <sortState ref="A12:AA18">
    <sortCondition descending="1" ref="X12:X18"/>
  </sortState>
  <mergeCells count="28">
    <mergeCell ref="L10:N10"/>
    <mergeCell ref="A8:Y8"/>
    <mergeCell ref="T9:Y9"/>
    <mergeCell ref="A10:A11"/>
    <mergeCell ref="B10:B11"/>
    <mergeCell ref="C10:C11"/>
    <mergeCell ref="A6:Y6"/>
    <mergeCell ref="A1:Y1"/>
    <mergeCell ref="A2:Y2"/>
    <mergeCell ref="A3:Y3"/>
    <mergeCell ref="A4:Y4"/>
    <mergeCell ref="A5:Y5"/>
    <mergeCell ref="A7:Y7"/>
    <mergeCell ref="I10:I11"/>
    <mergeCell ref="J10:J11"/>
    <mergeCell ref="K10:K11"/>
    <mergeCell ref="Y10:Y11"/>
    <mergeCell ref="X10:X11"/>
    <mergeCell ref="O10:Q10"/>
    <mergeCell ref="R10:T10"/>
    <mergeCell ref="U10:U11"/>
    <mergeCell ref="V10:V11"/>
    <mergeCell ref="W10:W11"/>
    <mergeCell ref="D10:D11"/>
    <mergeCell ref="E10:E11"/>
    <mergeCell ref="F10:F11"/>
    <mergeCell ref="G10:G11"/>
    <mergeCell ref="H10:H11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topLeftCell="A7" zoomScaleNormal="100" workbookViewId="0">
      <selection activeCell="H17" sqref="H17"/>
    </sheetView>
  </sheetViews>
  <sheetFormatPr defaultRowHeight="13.2"/>
  <cols>
    <col min="1" max="1" width="4.6640625" style="99" customWidth="1"/>
    <col min="2" max="2" width="24.6640625" style="99" hidden="1" customWidth="1"/>
    <col min="3" max="3" width="10.6640625" style="99" hidden="1" customWidth="1"/>
    <col min="4" max="4" width="6.6640625" style="99" hidden="1" customWidth="1"/>
    <col min="5" max="5" width="24.77734375" style="99" customWidth="1"/>
    <col min="6" max="6" width="8.6640625" style="99" hidden="1" customWidth="1"/>
    <col min="7" max="7" width="6.6640625" style="99" customWidth="1"/>
    <col min="8" max="8" width="36.77734375" style="99" customWidth="1"/>
    <col min="9" max="9" width="8.6640625" style="99" hidden="1" customWidth="1"/>
    <col min="10" max="10" width="17.6640625" style="99" hidden="1" customWidth="1"/>
    <col min="11" max="11" width="22.77734375" style="99" customWidth="1"/>
    <col min="12" max="12" width="6.6640625" customWidth="1"/>
    <col min="13" max="13" width="8.6640625" customWidth="1"/>
    <col min="14" max="14" width="4.6640625" customWidth="1"/>
    <col min="15" max="15" width="6.6640625" customWidth="1"/>
    <col min="16" max="16" width="8.6640625" customWidth="1"/>
    <col min="17" max="17" width="4.6640625" customWidth="1"/>
    <col min="18" max="18" width="6.6640625" customWidth="1"/>
    <col min="19" max="19" width="8.6640625" customWidth="1"/>
    <col min="20" max="22" width="4.6640625" customWidth="1"/>
    <col min="23" max="23" width="6.6640625" customWidth="1"/>
    <col min="24" max="24" width="8.6640625" customWidth="1"/>
    <col min="25" max="25" width="6.6640625" customWidth="1"/>
  </cols>
  <sheetData>
    <row r="1" spans="1:27" ht="30" customHeight="1">
      <c r="A1" s="431" t="s">
        <v>476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</row>
    <row r="2" spans="1:27" s="13" customFormat="1" ht="25.05" customHeight="1">
      <c r="A2" s="430" t="s">
        <v>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</row>
    <row r="3" spans="1:27" s="13" customFormat="1" ht="25.05" customHeight="1">
      <c r="A3" s="432" t="s">
        <v>331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155"/>
      <c r="AA3" s="155"/>
    </row>
    <row r="4" spans="1:27" s="13" customFormat="1" ht="25.05" customHeight="1">
      <c r="A4" s="430" t="s">
        <v>274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156"/>
      <c r="AA4" s="156"/>
    </row>
    <row r="5" spans="1:27" s="13" customFormat="1" ht="25.05" customHeight="1">
      <c r="A5" s="430" t="s">
        <v>272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155"/>
      <c r="AA5" s="155"/>
    </row>
    <row r="6" spans="1:27" ht="30" customHeight="1">
      <c r="A6" s="430" t="s">
        <v>18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</row>
    <row r="7" spans="1:27" ht="30" customHeight="1">
      <c r="A7" s="448" t="s">
        <v>271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</row>
    <row r="8" spans="1:27" ht="25.05" customHeight="1">
      <c r="A8" s="419" t="s">
        <v>486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</row>
    <row r="9" spans="1:27" ht="25.05" customHeight="1">
      <c r="A9" s="169" t="s">
        <v>265</v>
      </c>
      <c r="B9" s="169"/>
      <c r="C9" s="169"/>
      <c r="D9" s="169"/>
      <c r="E9" s="95"/>
      <c r="F9" s="96"/>
      <c r="G9" s="96"/>
      <c r="H9" s="97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421" t="s">
        <v>330</v>
      </c>
      <c r="U9" s="421"/>
      <c r="V9" s="421"/>
      <c r="W9" s="421"/>
      <c r="X9" s="421"/>
      <c r="Y9" s="421"/>
    </row>
    <row r="10" spans="1:27" ht="20.100000000000001" customHeight="1">
      <c r="A10" s="449" t="s">
        <v>1</v>
      </c>
      <c r="B10" s="424" t="s">
        <v>96</v>
      </c>
      <c r="C10" s="424" t="s">
        <v>97</v>
      </c>
      <c r="D10" s="395" t="s">
        <v>19</v>
      </c>
      <c r="E10" s="426" t="s">
        <v>15</v>
      </c>
      <c r="F10" s="414" t="s">
        <v>11</v>
      </c>
      <c r="G10" s="412" t="s">
        <v>10</v>
      </c>
      <c r="H10" s="414" t="s">
        <v>16</v>
      </c>
      <c r="I10" s="414" t="s">
        <v>11</v>
      </c>
      <c r="J10" s="414" t="s">
        <v>8</v>
      </c>
      <c r="K10" s="417" t="s">
        <v>4</v>
      </c>
      <c r="L10" s="402" t="s">
        <v>30</v>
      </c>
      <c r="M10" s="403"/>
      <c r="N10" s="404"/>
      <c r="O10" s="402" t="s">
        <v>5</v>
      </c>
      <c r="P10" s="403"/>
      <c r="Q10" s="404"/>
      <c r="R10" s="402" t="s">
        <v>79</v>
      </c>
      <c r="S10" s="403"/>
      <c r="T10" s="404"/>
      <c r="U10" s="405" t="s">
        <v>22</v>
      </c>
      <c r="V10" s="406" t="s">
        <v>23</v>
      </c>
      <c r="W10" s="408" t="s">
        <v>6</v>
      </c>
      <c r="X10" s="410" t="s">
        <v>21</v>
      </c>
      <c r="Y10" s="428" t="s">
        <v>13</v>
      </c>
    </row>
    <row r="11" spans="1:27" ht="39.9" customHeight="1">
      <c r="A11" s="450"/>
      <c r="B11" s="425"/>
      <c r="C11" s="425"/>
      <c r="D11" s="395"/>
      <c r="E11" s="427"/>
      <c r="F11" s="416"/>
      <c r="G11" s="413"/>
      <c r="H11" s="415"/>
      <c r="I11" s="416"/>
      <c r="J11" s="415"/>
      <c r="K11" s="418"/>
      <c r="L11" s="83" t="s">
        <v>14</v>
      </c>
      <c r="M11" s="84" t="s">
        <v>0</v>
      </c>
      <c r="N11" s="83" t="s">
        <v>1</v>
      </c>
      <c r="O11" s="83" t="s">
        <v>14</v>
      </c>
      <c r="P11" s="84" t="s">
        <v>0</v>
      </c>
      <c r="Q11" s="83" t="s">
        <v>1</v>
      </c>
      <c r="R11" s="83" t="s">
        <v>14</v>
      </c>
      <c r="S11" s="84" t="s">
        <v>0</v>
      </c>
      <c r="T11" s="83" t="s">
        <v>1</v>
      </c>
      <c r="U11" s="405"/>
      <c r="V11" s="407"/>
      <c r="W11" s="409"/>
      <c r="X11" s="411"/>
      <c r="Y11" s="429"/>
    </row>
    <row r="12" spans="1:27" s="99" customFormat="1" ht="31.95" customHeight="1">
      <c r="A12" s="85">
        <f t="shared" ref="A12:A18" si="0">RANK(X12,$X$12:$X$18,0)</f>
        <v>1</v>
      </c>
      <c r="B12" s="54" t="s">
        <v>314</v>
      </c>
      <c r="C12" s="153">
        <v>39896</v>
      </c>
      <c r="D12" s="267" t="s">
        <v>315</v>
      </c>
      <c r="E12" s="54" t="s">
        <v>316</v>
      </c>
      <c r="F12" s="136" t="s">
        <v>317</v>
      </c>
      <c r="G12" s="122" t="s">
        <v>26</v>
      </c>
      <c r="H12" s="264" t="s">
        <v>296</v>
      </c>
      <c r="I12" s="124" t="s">
        <v>297</v>
      </c>
      <c r="J12" s="125" t="s">
        <v>298</v>
      </c>
      <c r="K12" s="126" t="s">
        <v>318</v>
      </c>
      <c r="L12" s="160">
        <v>228.5</v>
      </c>
      <c r="M12" s="161">
        <f t="shared" ref="M12:M18" si="1">ROUND(L12/3.4,5)</f>
        <v>67.205879999999993</v>
      </c>
      <c r="N12" s="86">
        <f t="shared" ref="N12:N18" si="2">RANK(M12,M$12:M$18,0)</f>
        <v>2</v>
      </c>
      <c r="O12" s="160">
        <v>228.5</v>
      </c>
      <c r="P12" s="161">
        <f t="shared" ref="P12:P18" si="3">ROUND(O12/3.4,5)</f>
        <v>67.205879999999993</v>
      </c>
      <c r="Q12" s="86">
        <f t="shared" ref="Q12:Q18" si="4">RANK(P12,P$12:P$18,0)</f>
        <v>1</v>
      </c>
      <c r="R12" s="160">
        <v>226</v>
      </c>
      <c r="S12" s="161">
        <f t="shared" ref="S12:S18" si="5">ROUND(R12/3.4,5)</f>
        <v>66.470590000000001</v>
      </c>
      <c r="T12" s="86">
        <f t="shared" ref="T12:T18" si="6">RANK(S12,S$12:S$18,0)</f>
        <v>1</v>
      </c>
      <c r="U12" s="162"/>
      <c r="V12" s="162"/>
      <c r="W12" s="160">
        <f t="shared" ref="W12:W18" si="7">L12+O12+R12</f>
        <v>683</v>
      </c>
      <c r="X12" s="159">
        <f t="shared" ref="X12:X18" si="8">ROUND(W12/3.4/3,5)</f>
        <v>66.96078</v>
      </c>
      <c r="Y12" s="163">
        <v>1</v>
      </c>
    </row>
    <row r="13" spans="1:27" s="99" customFormat="1" ht="31.95" customHeight="1">
      <c r="A13" s="85">
        <f t="shared" si="0"/>
        <v>2</v>
      </c>
      <c r="B13" s="123" t="s">
        <v>430</v>
      </c>
      <c r="C13" s="153">
        <v>40022</v>
      </c>
      <c r="D13" s="122">
        <v>2009</v>
      </c>
      <c r="E13" s="123" t="s">
        <v>426</v>
      </c>
      <c r="F13" s="124" t="s">
        <v>427</v>
      </c>
      <c r="G13" s="122">
        <v>2</v>
      </c>
      <c r="H13" s="114" t="s">
        <v>428</v>
      </c>
      <c r="I13" s="124" t="s">
        <v>429</v>
      </c>
      <c r="J13" s="125" t="s">
        <v>37</v>
      </c>
      <c r="K13" s="126" t="s">
        <v>318</v>
      </c>
      <c r="L13" s="160">
        <v>229</v>
      </c>
      <c r="M13" s="161">
        <f t="shared" si="1"/>
        <v>67.352940000000004</v>
      </c>
      <c r="N13" s="86">
        <f t="shared" si="2"/>
        <v>1</v>
      </c>
      <c r="O13" s="160">
        <v>226</v>
      </c>
      <c r="P13" s="161">
        <f t="shared" si="3"/>
        <v>66.470590000000001</v>
      </c>
      <c r="Q13" s="86">
        <f t="shared" si="4"/>
        <v>2</v>
      </c>
      <c r="R13" s="160">
        <v>218.5</v>
      </c>
      <c r="S13" s="161">
        <f t="shared" si="5"/>
        <v>64.264709999999994</v>
      </c>
      <c r="T13" s="86">
        <f t="shared" si="6"/>
        <v>2</v>
      </c>
      <c r="U13" s="162"/>
      <c r="V13" s="162"/>
      <c r="W13" s="160">
        <f t="shared" si="7"/>
        <v>673.5</v>
      </c>
      <c r="X13" s="159">
        <f t="shared" si="8"/>
        <v>66.029409999999999</v>
      </c>
      <c r="Y13" s="163">
        <v>1</v>
      </c>
    </row>
    <row r="14" spans="1:27" s="99" customFormat="1" ht="31.95" customHeight="1">
      <c r="A14" s="85">
        <f t="shared" si="0"/>
        <v>3</v>
      </c>
      <c r="B14" s="115" t="s">
        <v>437</v>
      </c>
      <c r="C14" s="153">
        <v>39963</v>
      </c>
      <c r="D14" s="170">
        <v>2009</v>
      </c>
      <c r="E14" s="115" t="s">
        <v>438</v>
      </c>
      <c r="F14" s="301" t="s">
        <v>439</v>
      </c>
      <c r="G14" s="302" t="s">
        <v>313</v>
      </c>
      <c r="H14" s="292" t="s">
        <v>440</v>
      </c>
      <c r="I14" s="124" t="s">
        <v>441</v>
      </c>
      <c r="J14" s="125" t="s">
        <v>442</v>
      </c>
      <c r="K14" s="126" t="s">
        <v>318</v>
      </c>
      <c r="L14" s="160">
        <v>226</v>
      </c>
      <c r="M14" s="161">
        <f t="shared" si="1"/>
        <v>66.470590000000001</v>
      </c>
      <c r="N14" s="86">
        <f t="shared" si="2"/>
        <v>3</v>
      </c>
      <c r="O14" s="160">
        <v>220</v>
      </c>
      <c r="P14" s="161">
        <f t="shared" si="3"/>
        <v>64.705879999999993</v>
      </c>
      <c r="Q14" s="86">
        <f t="shared" si="4"/>
        <v>4</v>
      </c>
      <c r="R14" s="160">
        <v>217.5</v>
      </c>
      <c r="S14" s="161">
        <f t="shared" si="5"/>
        <v>63.970590000000001</v>
      </c>
      <c r="T14" s="86">
        <f t="shared" si="6"/>
        <v>4</v>
      </c>
      <c r="U14" s="162"/>
      <c r="V14" s="162"/>
      <c r="W14" s="160">
        <f t="shared" si="7"/>
        <v>663.5</v>
      </c>
      <c r="X14" s="159">
        <f t="shared" si="8"/>
        <v>65.049019999999999</v>
      </c>
      <c r="Y14" s="163">
        <v>1</v>
      </c>
    </row>
    <row r="15" spans="1:27" s="99" customFormat="1" ht="31.95" customHeight="1">
      <c r="A15" s="85">
        <f t="shared" si="0"/>
        <v>4</v>
      </c>
      <c r="B15" s="116" t="s">
        <v>459</v>
      </c>
      <c r="C15" s="152">
        <v>39604</v>
      </c>
      <c r="D15" s="122">
        <v>2008</v>
      </c>
      <c r="E15" s="116" t="s">
        <v>114</v>
      </c>
      <c r="F15" s="124" t="s">
        <v>115</v>
      </c>
      <c r="G15" s="122">
        <v>1</v>
      </c>
      <c r="H15" s="54" t="s">
        <v>116</v>
      </c>
      <c r="I15" s="124" t="s">
        <v>117</v>
      </c>
      <c r="J15" s="125" t="s">
        <v>118</v>
      </c>
      <c r="K15" s="126" t="s">
        <v>318</v>
      </c>
      <c r="L15" s="160">
        <v>221</v>
      </c>
      <c r="M15" s="161">
        <f t="shared" si="1"/>
        <v>65</v>
      </c>
      <c r="N15" s="86">
        <f t="shared" si="2"/>
        <v>5</v>
      </c>
      <c r="O15" s="160">
        <v>221</v>
      </c>
      <c r="P15" s="161">
        <f t="shared" si="3"/>
        <v>65</v>
      </c>
      <c r="Q15" s="86">
        <f t="shared" si="4"/>
        <v>3</v>
      </c>
      <c r="R15" s="160">
        <v>218</v>
      </c>
      <c r="S15" s="161">
        <f t="shared" si="5"/>
        <v>64.117649999999998</v>
      </c>
      <c r="T15" s="86">
        <f t="shared" si="6"/>
        <v>3</v>
      </c>
      <c r="U15" s="162"/>
      <c r="V15" s="162"/>
      <c r="W15" s="160">
        <f t="shared" si="7"/>
        <v>660</v>
      </c>
      <c r="X15" s="159">
        <f t="shared" si="8"/>
        <v>64.705879999999993</v>
      </c>
      <c r="Y15" s="163">
        <v>1</v>
      </c>
    </row>
    <row r="16" spans="1:27" s="99" customFormat="1" ht="31.95" customHeight="1">
      <c r="A16" s="85">
        <f t="shared" si="0"/>
        <v>5</v>
      </c>
      <c r="B16" s="265" t="s">
        <v>306</v>
      </c>
      <c r="C16" s="153">
        <v>39295</v>
      </c>
      <c r="D16" s="167">
        <v>2007</v>
      </c>
      <c r="E16" s="265" t="s">
        <v>301</v>
      </c>
      <c r="F16" s="124" t="s">
        <v>302</v>
      </c>
      <c r="G16" s="122" t="s">
        <v>26</v>
      </c>
      <c r="H16" s="50" t="s">
        <v>303</v>
      </c>
      <c r="I16" s="124" t="s">
        <v>304</v>
      </c>
      <c r="J16" s="177" t="s">
        <v>305</v>
      </c>
      <c r="K16" s="126" t="s">
        <v>318</v>
      </c>
      <c r="L16" s="160">
        <v>224</v>
      </c>
      <c r="M16" s="161">
        <f t="shared" si="1"/>
        <v>65.882350000000002</v>
      </c>
      <c r="N16" s="86">
        <f t="shared" si="2"/>
        <v>4</v>
      </c>
      <c r="O16" s="160">
        <v>217</v>
      </c>
      <c r="P16" s="161">
        <f t="shared" si="3"/>
        <v>63.823529999999998</v>
      </c>
      <c r="Q16" s="86">
        <f t="shared" si="4"/>
        <v>5</v>
      </c>
      <c r="R16" s="160">
        <v>216</v>
      </c>
      <c r="S16" s="161">
        <f t="shared" si="5"/>
        <v>63.529409999999999</v>
      </c>
      <c r="T16" s="86">
        <f t="shared" si="6"/>
        <v>5</v>
      </c>
      <c r="U16" s="162"/>
      <c r="V16" s="162"/>
      <c r="W16" s="160">
        <f t="shared" si="7"/>
        <v>657</v>
      </c>
      <c r="X16" s="159">
        <f t="shared" si="8"/>
        <v>64.411760000000001</v>
      </c>
      <c r="Y16" s="163">
        <v>1</v>
      </c>
    </row>
    <row r="17" spans="1:25" s="99" customFormat="1" ht="31.95" customHeight="1">
      <c r="A17" s="85">
        <f t="shared" si="0"/>
        <v>6</v>
      </c>
      <c r="B17" s="131" t="s">
        <v>310</v>
      </c>
      <c r="C17" s="152">
        <v>40228</v>
      </c>
      <c r="D17" s="122">
        <v>2010</v>
      </c>
      <c r="E17" s="131" t="s">
        <v>311</v>
      </c>
      <c r="F17" s="124" t="s">
        <v>312</v>
      </c>
      <c r="G17" s="43" t="s">
        <v>313</v>
      </c>
      <c r="H17" s="127" t="s">
        <v>299</v>
      </c>
      <c r="I17" s="124" t="s">
        <v>300</v>
      </c>
      <c r="J17" s="125" t="s">
        <v>37</v>
      </c>
      <c r="K17" s="126" t="s">
        <v>318</v>
      </c>
      <c r="L17" s="160">
        <v>219</v>
      </c>
      <c r="M17" s="161">
        <f t="shared" si="1"/>
        <v>64.411760000000001</v>
      </c>
      <c r="N17" s="86">
        <f t="shared" si="2"/>
        <v>6</v>
      </c>
      <c r="O17" s="160">
        <v>213</v>
      </c>
      <c r="P17" s="161">
        <f t="shared" si="3"/>
        <v>62.647060000000003</v>
      </c>
      <c r="Q17" s="86">
        <f t="shared" si="4"/>
        <v>6</v>
      </c>
      <c r="R17" s="160">
        <v>209</v>
      </c>
      <c r="S17" s="161">
        <f t="shared" si="5"/>
        <v>61.470590000000001</v>
      </c>
      <c r="T17" s="86">
        <f t="shared" si="6"/>
        <v>7</v>
      </c>
      <c r="U17" s="162"/>
      <c r="V17" s="162"/>
      <c r="W17" s="160">
        <f t="shared" si="7"/>
        <v>641</v>
      </c>
      <c r="X17" s="159">
        <f t="shared" si="8"/>
        <v>62.843139999999998</v>
      </c>
      <c r="Y17" s="163">
        <v>2</v>
      </c>
    </row>
    <row r="18" spans="1:25" s="99" customFormat="1" ht="31.95" customHeight="1">
      <c r="A18" s="85">
        <f t="shared" si="0"/>
        <v>7</v>
      </c>
      <c r="B18" s="121" t="s">
        <v>376</v>
      </c>
      <c r="C18" s="152">
        <v>39128</v>
      </c>
      <c r="D18" s="122">
        <v>2007</v>
      </c>
      <c r="E18" s="121" t="s">
        <v>377</v>
      </c>
      <c r="F18" s="124" t="s">
        <v>378</v>
      </c>
      <c r="G18" s="122" t="s">
        <v>26</v>
      </c>
      <c r="H18" s="114" t="s">
        <v>379</v>
      </c>
      <c r="I18" s="124" t="s">
        <v>380</v>
      </c>
      <c r="J18" s="125" t="s">
        <v>37</v>
      </c>
      <c r="K18" s="126" t="s">
        <v>318</v>
      </c>
      <c r="L18" s="160">
        <v>208.5</v>
      </c>
      <c r="M18" s="161">
        <f t="shared" si="1"/>
        <v>61.323529999999998</v>
      </c>
      <c r="N18" s="86">
        <f t="shared" si="2"/>
        <v>7</v>
      </c>
      <c r="O18" s="160">
        <v>210</v>
      </c>
      <c r="P18" s="161">
        <f t="shared" si="3"/>
        <v>61.764710000000001</v>
      </c>
      <c r="Q18" s="86">
        <f t="shared" si="4"/>
        <v>7</v>
      </c>
      <c r="R18" s="160">
        <v>210.5</v>
      </c>
      <c r="S18" s="161">
        <f t="shared" si="5"/>
        <v>61.911760000000001</v>
      </c>
      <c r="T18" s="86">
        <f t="shared" si="6"/>
        <v>6</v>
      </c>
      <c r="U18" s="162"/>
      <c r="V18" s="162"/>
      <c r="W18" s="160">
        <f t="shared" si="7"/>
        <v>629</v>
      </c>
      <c r="X18" s="159">
        <f t="shared" si="8"/>
        <v>61.666670000000003</v>
      </c>
      <c r="Y18" s="163">
        <v>3</v>
      </c>
    </row>
    <row r="19" spans="1:25" ht="30" customHeight="1">
      <c r="A19" s="237"/>
      <c r="B19" s="237"/>
      <c r="C19" s="237"/>
      <c r="D19" s="237"/>
      <c r="E19" s="87"/>
      <c r="F19" s="89"/>
      <c r="G19" s="88"/>
      <c r="H19" s="42"/>
      <c r="I19" s="90"/>
      <c r="J19" s="91"/>
      <c r="K19" s="88"/>
      <c r="L19" s="92"/>
      <c r="M19" s="38"/>
      <c r="N19" s="93"/>
      <c r="O19" s="92"/>
      <c r="P19" s="38"/>
      <c r="Q19" s="93"/>
      <c r="R19" s="92"/>
      <c r="S19" s="38"/>
      <c r="T19" s="93"/>
      <c r="U19" s="37"/>
      <c r="V19" s="37"/>
      <c r="W19" s="92"/>
      <c r="X19" s="39"/>
      <c r="Y19" s="94"/>
    </row>
    <row r="20" spans="1:25" ht="30" customHeight="1">
      <c r="A20" s="102"/>
      <c r="B20" s="102"/>
      <c r="C20" s="102"/>
      <c r="D20" s="102"/>
      <c r="E20" s="23" t="s">
        <v>2</v>
      </c>
      <c r="F20" s="101"/>
      <c r="G20" s="101"/>
      <c r="H20" s="102"/>
      <c r="I20" s="102"/>
      <c r="J20" s="103"/>
      <c r="K20" s="101" t="s">
        <v>482</v>
      </c>
      <c r="L20" s="7"/>
      <c r="M20" s="98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5" ht="30" customHeight="1">
      <c r="A21" s="238"/>
      <c r="B21" s="238"/>
      <c r="C21" s="238"/>
      <c r="D21" s="238"/>
      <c r="E21" s="26" t="s">
        <v>3</v>
      </c>
      <c r="F21" s="104"/>
      <c r="G21" s="104"/>
      <c r="H21" s="100"/>
      <c r="I21" s="100"/>
      <c r="J21" s="105"/>
      <c r="K21" s="100" t="s">
        <v>480</v>
      </c>
      <c r="L21" s="7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4"/>
    </row>
    <row r="22" spans="1:25" s="24" customFormat="1" ht="24.9" customHeight="1">
      <c r="A22" s="99"/>
      <c r="B22" s="99"/>
      <c r="C22" s="99"/>
      <c r="D22" s="99"/>
      <c r="E22" s="106"/>
      <c r="F22" s="106"/>
      <c r="G22" s="106"/>
      <c r="H22" s="106"/>
      <c r="I22" s="106"/>
      <c r="J22" s="106"/>
      <c r="K22" s="106"/>
      <c r="L22" s="5"/>
      <c r="M22" s="5"/>
      <c r="N22"/>
      <c r="O22"/>
      <c r="P22"/>
      <c r="Q22"/>
      <c r="R22"/>
      <c r="S22"/>
      <c r="T22"/>
      <c r="U22"/>
      <c r="V22"/>
      <c r="W22"/>
      <c r="X22"/>
      <c r="Y22" s="27"/>
    </row>
    <row r="23" spans="1:25" s="27" customFormat="1" ht="24.9" customHeight="1">
      <c r="A23" s="99"/>
      <c r="B23" s="99"/>
      <c r="C23" s="99"/>
      <c r="D23" s="99"/>
      <c r="E23" s="106"/>
      <c r="F23" s="106"/>
      <c r="G23" s="106"/>
      <c r="H23" s="106"/>
      <c r="I23" s="106"/>
      <c r="J23" s="106"/>
      <c r="K23" s="106"/>
      <c r="L23" s="5"/>
      <c r="M23" s="5"/>
      <c r="N23"/>
      <c r="O23"/>
      <c r="P23"/>
      <c r="Q23"/>
      <c r="R23"/>
      <c r="S23"/>
      <c r="T23"/>
      <c r="U23"/>
      <c r="V23"/>
      <c r="W23"/>
      <c r="X23"/>
      <c r="Y23"/>
    </row>
  </sheetData>
  <sortState ref="A12:AA18">
    <sortCondition descending="1" ref="X12:X18"/>
  </sortState>
  <mergeCells count="28">
    <mergeCell ref="O10:Q10"/>
    <mergeCell ref="R10:T10"/>
    <mergeCell ref="F10:F11"/>
    <mergeCell ref="G10:G11"/>
    <mergeCell ref="H10:H11"/>
    <mergeCell ref="A8:Y8"/>
    <mergeCell ref="Y10:Y11"/>
    <mergeCell ref="A10:A11"/>
    <mergeCell ref="B10:B11"/>
    <mergeCell ref="C10:C11"/>
    <mergeCell ref="D10:D11"/>
    <mergeCell ref="E10:E11"/>
    <mergeCell ref="T9:Y9"/>
    <mergeCell ref="U10:U11"/>
    <mergeCell ref="V10:V11"/>
    <mergeCell ref="W10:W11"/>
    <mergeCell ref="X10:X11"/>
    <mergeCell ref="I10:I11"/>
    <mergeCell ref="J10:J11"/>
    <mergeCell ref="K10:K11"/>
    <mergeCell ref="L10:N10"/>
    <mergeCell ref="A7:Y7"/>
    <mergeCell ref="A6:Y6"/>
    <mergeCell ref="A1:Y1"/>
    <mergeCell ref="A2:Y2"/>
    <mergeCell ref="A3:Y3"/>
    <mergeCell ref="A4:Y4"/>
    <mergeCell ref="A5:Y5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0"/>
  <sheetViews>
    <sheetView topLeftCell="A16" zoomScale="90" zoomScaleNormal="90" workbookViewId="0">
      <selection activeCell="K19" sqref="K19"/>
    </sheetView>
  </sheetViews>
  <sheetFormatPr defaultColWidth="8.88671875" defaultRowHeight="13.2"/>
  <cols>
    <col min="1" max="1" width="4.6640625" style="240" customWidth="1"/>
    <col min="2" max="2" width="24.6640625" style="240" hidden="1" customWidth="1"/>
    <col min="3" max="3" width="10.6640625" style="240" hidden="1" customWidth="1"/>
    <col min="4" max="4" width="6.6640625" style="240" hidden="1" customWidth="1"/>
    <col min="5" max="5" width="30.77734375" style="240" customWidth="1"/>
    <col min="6" max="6" width="8.6640625" style="240" hidden="1" customWidth="1"/>
    <col min="7" max="7" width="6.6640625" style="240" customWidth="1"/>
    <col min="8" max="8" width="50.77734375" style="240" customWidth="1"/>
    <col min="9" max="9" width="8.6640625" style="240" hidden="1" customWidth="1"/>
    <col min="10" max="10" width="17.6640625" style="240" hidden="1" customWidth="1"/>
    <col min="11" max="11" width="30.77734375" style="240" customWidth="1"/>
    <col min="12" max="17" width="8.6640625" style="107" customWidth="1"/>
    <col min="18" max="18" width="4.6640625" style="107" customWidth="1"/>
    <col min="19" max="19" width="6.6640625" style="107" customWidth="1"/>
    <col min="20" max="20" width="8.6640625" style="107" customWidth="1"/>
    <col min="21" max="23" width="4.6640625" style="107" customWidth="1"/>
    <col min="24" max="24" width="8.88671875" style="107"/>
    <col min="25" max="25" width="6.6640625" style="107" customWidth="1"/>
    <col min="26" max="16384" width="8.88671875" style="107"/>
  </cols>
  <sheetData>
    <row r="1" spans="1:25" ht="30" customHeight="1">
      <c r="A1" s="452" t="s">
        <v>476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</row>
    <row r="2" spans="1:25" ht="25.05" customHeight="1">
      <c r="A2" s="451" t="s">
        <v>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</row>
    <row r="3" spans="1:25" ht="25.05" customHeight="1">
      <c r="A3" s="451" t="s">
        <v>331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</row>
    <row r="4" spans="1:25" ht="25.05" customHeight="1">
      <c r="A4" s="451" t="s">
        <v>273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</row>
    <row r="5" spans="1:25" ht="25.05" customHeight="1">
      <c r="A5" s="451" t="s">
        <v>276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</row>
    <row r="6" spans="1:25" ht="30" customHeight="1">
      <c r="A6" s="451" t="s">
        <v>18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</row>
    <row r="7" spans="1:25" ht="30" customHeight="1">
      <c r="A7" s="455" t="s">
        <v>104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</row>
    <row r="8" spans="1:25" ht="25.05" customHeight="1">
      <c r="A8" s="419" t="s">
        <v>491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</row>
    <row r="9" spans="1:25" ht="25.05" customHeight="1">
      <c r="A9" s="458" t="s">
        <v>265</v>
      </c>
      <c r="B9" s="458"/>
      <c r="C9" s="458"/>
      <c r="D9" s="458"/>
      <c r="E9" s="458"/>
      <c r="F9" s="458"/>
      <c r="G9" s="458"/>
      <c r="H9" s="239"/>
      <c r="I9" s="239"/>
      <c r="J9" s="239"/>
      <c r="K9" s="239"/>
      <c r="L9" s="108"/>
      <c r="M9" s="108"/>
      <c r="N9" s="108"/>
      <c r="O9" s="108"/>
      <c r="P9" s="108"/>
      <c r="Q9" s="108"/>
      <c r="R9" s="108"/>
      <c r="S9" s="108"/>
      <c r="T9" s="108"/>
      <c r="U9" s="459" t="s">
        <v>330</v>
      </c>
      <c r="V9" s="459"/>
      <c r="W9" s="459"/>
      <c r="X9" s="459"/>
      <c r="Y9" s="459"/>
    </row>
    <row r="10" spans="1:25" ht="20.100000000000001" customHeight="1">
      <c r="A10" s="454" t="s">
        <v>1</v>
      </c>
      <c r="B10" s="424" t="s">
        <v>96</v>
      </c>
      <c r="C10" s="424" t="s">
        <v>97</v>
      </c>
      <c r="D10" s="395" t="s">
        <v>19</v>
      </c>
      <c r="E10" s="453" t="s">
        <v>15</v>
      </c>
      <c r="F10" s="453" t="s">
        <v>11</v>
      </c>
      <c r="G10" s="454" t="s">
        <v>10</v>
      </c>
      <c r="H10" s="453" t="s">
        <v>16</v>
      </c>
      <c r="I10" s="453" t="s">
        <v>11</v>
      </c>
      <c r="J10" s="453" t="s">
        <v>8</v>
      </c>
      <c r="K10" s="453" t="s">
        <v>4</v>
      </c>
      <c r="L10" s="445" t="s">
        <v>79</v>
      </c>
      <c r="M10" s="445"/>
      <c r="N10" s="445"/>
      <c r="O10" s="445"/>
      <c r="P10" s="445"/>
      <c r="Q10" s="445"/>
      <c r="R10" s="445"/>
      <c r="S10" s="445" t="s">
        <v>5</v>
      </c>
      <c r="T10" s="445"/>
      <c r="U10" s="445"/>
      <c r="V10" s="405" t="s">
        <v>22</v>
      </c>
      <c r="W10" s="405" t="s">
        <v>23</v>
      </c>
      <c r="X10" s="434" t="s">
        <v>20</v>
      </c>
      <c r="Y10" s="444" t="s">
        <v>13</v>
      </c>
    </row>
    <row r="11" spans="1:25" ht="39.9" customHeight="1">
      <c r="A11" s="454"/>
      <c r="B11" s="425"/>
      <c r="C11" s="425"/>
      <c r="D11" s="395"/>
      <c r="E11" s="453"/>
      <c r="F11" s="453"/>
      <c r="G11" s="453"/>
      <c r="H11" s="453"/>
      <c r="I11" s="453"/>
      <c r="J11" s="453"/>
      <c r="K11" s="453"/>
      <c r="L11" s="119" t="s">
        <v>80</v>
      </c>
      <c r="M11" s="119" t="s">
        <v>81</v>
      </c>
      <c r="N11" s="119" t="s">
        <v>82</v>
      </c>
      <c r="O11" s="119" t="s">
        <v>83</v>
      </c>
      <c r="P11" s="120" t="s">
        <v>84</v>
      </c>
      <c r="Q11" s="118" t="s">
        <v>0</v>
      </c>
      <c r="R11" s="30" t="s">
        <v>1</v>
      </c>
      <c r="S11" s="30" t="s">
        <v>14</v>
      </c>
      <c r="T11" s="118" t="s">
        <v>0</v>
      </c>
      <c r="U11" s="30" t="s">
        <v>1</v>
      </c>
      <c r="V11" s="405"/>
      <c r="W11" s="405"/>
      <c r="X11" s="456"/>
      <c r="Y11" s="457"/>
    </row>
    <row r="12" spans="1:25" s="158" customFormat="1" ht="32.1" customHeight="1">
      <c r="A12" s="85">
        <f t="shared" ref="A12:A27" si="0">RANK(X12,$X$12:$X$27,0)</f>
        <v>1</v>
      </c>
      <c r="B12" s="45" t="s">
        <v>352</v>
      </c>
      <c r="C12" s="153">
        <v>41033</v>
      </c>
      <c r="D12" s="122">
        <v>2012</v>
      </c>
      <c r="E12" s="45" t="s">
        <v>339</v>
      </c>
      <c r="F12" s="124" t="s">
        <v>340</v>
      </c>
      <c r="G12" s="122">
        <v>3</v>
      </c>
      <c r="H12" s="289" t="s">
        <v>497</v>
      </c>
      <c r="I12" s="288" t="s">
        <v>496</v>
      </c>
      <c r="J12" s="290" t="s">
        <v>502</v>
      </c>
      <c r="K12" s="126" t="s">
        <v>337</v>
      </c>
      <c r="L12" s="109">
        <v>7.7</v>
      </c>
      <c r="M12" s="109">
        <v>7.2</v>
      </c>
      <c r="N12" s="109">
        <v>7</v>
      </c>
      <c r="O12" s="109">
        <v>7.5</v>
      </c>
      <c r="P12" s="109">
        <f t="shared" ref="P12:P27" si="1">SUM(L12:O12)</f>
        <v>29.4</v>
      </c>
      <c r="Q12" s="34">
        <f>P12/0.4</f>
        <v>73.499999999999986</v>
      </c>
      <c r="R12" s="86">
        <f t="shared" ref="R12:R27" si="2">RANK(Q12,Q$12:Q$27,0)</f>
        <v>1</v>
      </c>
      <c r="S12" s="109">
        <v>136.5</v>
      </c>
      <c r="T12" s="159">
        <f>S12/2</f>
        <v>68.25</v>
      </c>
      <c r="U12" s="86">
        <f t="shared" ref="U12:U27" si="3">RANK(T12,T$12:T$27,0)</f>
        <v>1</v>
      </c>
      <c r="V12" s="110"/>
      <c r="W12" s="110"/>
      <c r="X12" s="34">
        <f t="shared" ref="X12:X27" si="4">(Q12+T12)/2</f>
        <v>70.875</v>
      </c>
      <c r="Y12" s="194">
        <v>1</v>
      </c>
    </row>
    <row r="13" spans="1:25" s="158" customFormat="1" ht="32.1" customHeight="1">
      <c r="A13" s="85">
        <f t="shared" si="0"/>
        <v>2</v>
      </c>
      <c r="B13" s="45" t="s">
        <v>352</v>
      </c>
      <c r="C13" s="153">
        <v>41033</v>
      </c>
      <c r="D13" s="122">
        <v>2012</v>
      </c>
      <c r="E13" s="45" t="s">
        <v>339</v>
      </c>
      <c r="F13" s="124" t="s">
        <v>340</v>
      </c>
      <c r="G13" s="122">
        <v>3</v>
      </c>
      <c r="H13" s="297" t="s">
        <v>341</v>
      </c>
      <c r="I13" s="124" t="s">
        <v>342</v>
      </c>
      <c r="J13" s="125" t="s">
        <v>343</v>
      </c>
      <c r="K13" s="126" t="s">
        <v>344</v>
      </c>
      <c r="L13" s="109">
        <v>7.2</v>
      </c>
      <c r="M13" s="109">
        <v>6.7</v>
      </c>
      <c r="N13" s="109">
        <v>6.8</v>
      </c>
      <c r="O13" s="109">
        <v>6.8</v>
      </c>
      <c r="P13" s="109">
        <f t="shared" si="1"/>
        <v>27.5</v>
      </c>
      <c r="Q13" s="34">
        <f>P13/0.4</f>
        <v>68.75</v>
      </c>
      <c r="R13" s="86">
        <f t="shared" si="2"/>
        <v>2</v>
      </c>
      <c r="S13" s="109">
        <v>135</v>
      </c>
      <c r="T13" s="159">
        <f>S13/2</f>
        <v>67.5</v>
      </c>
      <c r="U13" s="86">
        <f t="shared" si="3"/>
        <v>3</v>
      </c>
      <c r="V13" s="110"/>
      <c r="W13" s="110"/>
      <c r="X13" s="34">
        <f t="shared" si="4"/>
        <v>68.125</v>
      </c>
      <c r="Y13" s="194">
        <v>2</v>
      </c>
    </row>
    <row r="14" spans="1:25" s="158" customFormat="1" ht="32.1" customHeight="1">
      <c r="A14" s="85">
        <f t="shared" si="0"/>
        <v>3</v>
      </c>
      <c r="B14" s="116" t="s">
        <v>338</v>
      </c>
      <c r="C14" s="153">
        <v>40905</v>
      </c>
      <c r="D14" s="122">
        <v>2011</v>
      </c>
      <c r="E14" s="116" t="s">
        <v>332</v>
      </c>
      <c r="F14" s="124" t="s">
        <v>333</v>
      </c>
      <c r="G14" s="268">
        <v>2</v>
      </c>
      <c r="H14" s="332" t="s">
        <v>334</v>
      </c>
      <c r="I14" s="124" t="s">
        <v>335</v>
      </c>
      <c r="J14" s="125" t="s">
        <v>336</v>
      </c>
      <c r="K14" s="126" t="s">
        <v>337</v>
      </c>
      <c r="L14" s="109">
        <v>7</v>
      </c>
      <c r="M14" s="109">
        <v>6.5</v>
      </c>
      <c r="N14" s="109">
        <v>7</v>
      </c>
      <c r="O14" s="109">
        <v>6.9</v>
      </c>
      <c r="P14" s="109">
        <f t="shared" si="1"/>
        <v>27.4</v>
      </c>
      <c r="Q14" s="34">
        <f>P14/0.4</f>
        <v>68.499999999999986</v>
      </c>
      <c r="R14" s="86">
        <f t="shared" si="2"/>
        <v>3</v>
      </c>
      <c r="S14" s="109">
        <v>134</v>
      </c>
      <c r="T14" s="159">
        <f>S14/2</f>
        <v>67</v>
      </c>
      <c r="U14" s="86">
        <f t="shared" si="3"/>
        <v>4</v>
      </c>
      <c r="V14" s="110"/>
      <c r="W14" s="110"/>
      <c r="X14" s="34">
        <f t="shared" si="4"/>
        <v>67.75</v>
      </c>
      <c r="Y14" s="194">
        <v>2</v>
      </c>
    </row>
    <row r="15" spans="1:25" s="158" customFormat="1" ht="32.1" customHeight="1">
      <c r="A15" s="85">
        <f t="shared" si="0"/>
        <v>4</v>
      </c>
      <c r="B15" s="117" t="s">
        <v>307</v>
      </c>
      <c r="C15" s="153">
        <v>41629</v>
      </c>
      <c r="D15" s="122">
        <v>2013</v>
      </c>
      <c r="E15" s="117" t="s">
        <v>308</v>
      </c>
      <c r="F15" s="124" t="s">
        <v>309</v>
      </c>
      <c r="G15" s="122">
        <v>2</v>
      </c>
      <c r="H15" s="264" t="s">
        <v>296</v>
      </c>
      <c r="I15" s="124" t="s">
        <v>297</v>
      </c>
      <c r="J15" s="177" t="s">
        <v>298</v>
      </c>
      <c r="K15" s="126" t="s">
        <v>318</v>
      </c>
      <c r="L15" s="109">
        <v>6.7</v>
      </c>
      <c r="M15" s="109">
        <v>6.4</v>
      </c>
      <c r="N15" s="109">
        <v>6.8</v>
      </c>
      <c r="O15" s="109">
        <v>6.7</v>
      </c>
      <c r="P15" s="109">
        <f t="shared" si="1"/>
        <v>26.6</v>
      </c>
      <c r="Q15" s="34">
        <f>P15/0.4-0.5</f>
        <v>66</v>
      </c>
      <c r="R15" s="86">
        <f t="shared" si="2"/>
        <v>4</v>
      </c>
      <c r="S15" s="109">
        <v>137</v>
      </c>
      <c r="T15" s="159">
        <f>S15/2-0.5</f>
        <v>68</v>
      </c>
      <c r="U15" s="86">
        <f t="shared" si="3"/>
        <v>2</v>
      </c>
      <c r="V15" s="110">
        <v>1</v>
      </c>
      <c r="W15" s="110"/>
      <c r="X15" s="34">
        <f t="shared" si="4"/>
        <v>67</v>
      </c>
      <c r="Y15" s="194">
        <v>2</v>
      </c>
    </row>
    <row r="16" spans="1:25" s="158" customFormat="1" ht="32.1" customHeight="1">
      <c r="A16" s="85">
        <f t="shared" si="0"/>
        <v>5</v>
      </c>
      <c r="B16" s="117" t="s">
        <v>350</v>
      </c>
      <c r="C16" s="165" t="s">
        <v>351</v>
      </c>
      <c r="D16" s="122">
        <v>2011</v>
      </c>
      <c r="E16" s="117" t="s">
        <v>345</v>
      </c>
      <c r="F16" s="124" t="s">
        <v>346</v>
      </c>
      <c r="G16" s="122">
        <v>3</v>
      </c>
      <c r="H16" s="128" t="s">
        <v>347</v>
      </c>
      <c r="I16" s="137" t="s">
        <v>348</v>
      </c>
      <c r="J16" s="125" t="s">
        <v>349</v>
      </c>
      <c r="K16" s="126" t="s">
        <v>337</v>
      </c>
      <c r="L16" s="109">
        <v>6.5</v>
      </c>
      <c r="M16" s="109">
        <v>6.4</v>
      </c>
      <c r="N16" s="109">
        <v>6.7</v>
      </c>
      <c r="O16" s="109">
        <v>6.6</v>
      </c>
      <c r="P16" s="109">
        <f t="shared" si="1"/>
        <v>26.200000000000003</v>
      </c>
      <c r="Q16" s="34">
        <f>P16/0.4</f>
        <v>65.5</v>
      </c>
      <c r="R16" s="86">
        <f t="shared" si="2"/>
        <v>5</v>
      </c>
      <c r="S16" s="109">
        <v>132</v>
      </c>
      <c r="T16" s="159">
        <f>S16/2</f>
        <v>66</v>
      </c>
      <c r="U16" s="86">
        <f t="shared" si="3"/>
        <v>7</v>
      </c>
      <c r="V16" s="110"/>
      <c r="W16" s="110"/>
      <c r="X16" s="34">
        <f t="shared" si="4"/>
        <v>65.75</v>
      </c>
      <c r="Y16" s="194">
        <v>3</v>
      </c>
    </row>
    <row r="17" spans="1:25" s="158" customFormat="1" ht="32.1" customHeight="1">
      <c r="A17" s="85">
        <f t="shared" si="0"/>
        <v>6</v>
      </c>
      <c r="B17" s="265" t="s">
        <v>434</v>
      </c>
      <c r="C17" s="153">
        <v>41714</v>
      </c>
      <c r="D17" s="122">
        <v>2014</v>
      </c>
      <c r="E17" s="265" t="s">
        <v>435</v>
      </c>
      <c r="F17" s="124" t="s">
        <v>436</v>
      </c>
      <c r="G17" s="122">
        <v>3</v>
      </c>
      <c r="H17" s="332" t="s">
        <v>417</v>
      </c>
      <c r="I17" s="124" t="s">
        <v>418</v>
      </c>
      <c r="J17" s="177" t="s">
        <v>419</v>
      </c>
      <c r="K17" s="126" t="s">
        <v>420</v>
      </c>
      <c r="L17" s="109">
        <v>6.5</v>
      </c>
      <c r="M17" s="109">
        <v>6.3</v>
      </c>
      <c r="N17" s="109">
        <v>6.6</v>
      </c>
      <c r="O17" s="109">
        <v>6.5</v>
      </c>
      <c r="P17" s="109">
        <f t="shared" si="1"/>
        <v>25.9</v>
      </c>
      <c r="Q17" s="34">
        <f>P17/0.4</f>
        <v>64.749999999999986</v>
      </c>
      <c r="R17" s="86">
        <f t="shared" si="2"/>
        <v>6</v>
      </c>
      <c r="S17" s="109">
        <v>131.5</v>
      </c>
      <c r="T17" s="159">
        <f>S17/2</f>
        <v>65.75</v>
      </c>
      <c r="U17" s="86">
        <f t="shared" si="3"/>
        <v>8</v>
      </c>
      <c r="V17" s="110"/>
      <c r="W17" s="110"/>
      <c r="X17" s="34">
        <f t="shared" si="4"/>
        <v>65.25</v>
      </c>
      <c r="Y17" s="194">
        <v>3</v>
      </c>
    </row>
    <row r="18" spans="1:25" s="158" customFormat="1" ht="32.1" customHeight="1">
      <c r="A18" s="85">
        <f t="shared" si="0"/>
        <v>7</v>
      </c>
      <c r="B18" s="116" t="s">
        <v>451</v>
      </c>
      <c r="C18" s="153">
        <v>40551</v>
      </c>
      <c r="D18" s="287">
        <v>2011</v>
      </c>
      <c r="E18" s="116" t="s">
        <v>450</v>
      </c>
      <c r="F18" s="137" t="s">
        <v>514</v>
      </c>
      <c r="G18" s="287" t="s">
        <v>25</v>
      </c>
      <c r="H18" s="295" t="s">
        <v>421</v>
      </c>
      <c r="I18" s="296" t="s">
        <v>422</v>
      </c>
      <c r="J18" s="125" t="s">
        <v>414</v>
      </c>
      <c r="K18" s="126" t="s">
        <v>506</v>
      </c>
      <c r="L18" s="109">
        <v>6.4</v>
      </c>
      <c r="M18" s="109">
        <v>6.3</v>
      </c>
      <c r="N18" s="109">
        <v>6.5</v>
      </c>
      <c r="O18" s="109">
        <v>6.4</v>
      </c>
      <c r="P18" s="109">
        <f t="shared" si="1"/>
        <v>25.6</v>
      </c>
      <c r="Q18" s="34">
        <f>P18/0.4-0.5</f>
        <v>63.5</v>
      </c>
      <c r="R18" s="86">
        <f t="shared" si="2"/>
        <v>9</v>
      </c>
      <c r="S18" s="109">
        <v>134.5</v>
      </c>
      <c r="T18" s="159">
        <f>S18/2-0.5</f>
        <v>66.75</v>
      </c>
      <c r="U18" s="86">
        <f t="shared" si="3"/>
        <v>5</v>
      </c>
      <c r="V18" s="110">
        <v>1</v>
      </c>
      <c r="W18" s="110"/>
      <c r="X18" s="34">
        <f t="shared" si="4"/>
        <v>65.125</v>
      </c>
      <c r="Y18" s="194">
        <v>3</v>
      </c>
    </row>
    <row r="19" spans="1:25" s="158" customFormat="1" ht="32.1" customHeight="1">
      <c r="A19" s="85">
        <f t="shared" si="0"/>
        <v>8</v>
      </c>
      <c r="B19" s="45" t="s">
        <v>447</v>
      </c>
      <c r="C19" s="153">
        <v>41105</v>
      </c>
      <c r="D19" s="122">
        <v>2012</v>
      </c>
      <c r="E19" s="45" t="s">
        <v>448</v>
      </c>
      <c r="F19" s="124" t="s">
        <v>449</v>
      </c>
      <c r="G19" s="122" t="s">
        <v>25</v>
      </c>
      <c r="H19" s="178" t="s">
        <v>412</v>
      </c>
      <c r="I19" s="124" t="s">
        <v>413</v>
      </c>
      <c r="J19" s="53" t="s">
        <v>414</v>
      </c>
      <c r="K19" s="126" t="s">
        <v>506</v>
      </c>
      <c r="L19" s="109">
        <v>6.5</v>
      </c>
      <c r="M19" s="109">
        <v>6.4</v>
      </c>
      <c r="N19" s="109">
        <v>6.5</v>
      </c>
      <c r="O19" s="109">
        <v>6.3</v>
      </c>
      <c r="P19" s="109">
        <f t="shared" si="1"/>
        <v>25.7</v>
      </c>
      <c r="Q19" s="34">
        <f t="shared" ref="Q19:Q27" si="5">P19/0.4</f>
        <v>64.25</v>
      </c>
      <c r="R19" s="86">
        <f t="shared" si="2"/>
        <v>7</v>
      </c>
      <c r="S19" s="109">
        <v>130</v>
      </c>
      <c r="T19" s="159">
        <f t="shared" ref="T19:T27" si="6">S19/2</f>
        <v>65</v>
      </c>
      <c r="U19" s="86">
        <f t="shared" si="3"/>
        <v>9</v>
      </c>
      <c r="V19" s="110"/>
      <c r="W19" s="110"/>
      <c r="X19" s="34">
        <f t="shared" si="4"/>
        <v>64.625</v>
      </c>
      <c r="Y19" s="194" t="s">
        <v>288</v>
      </c>
    </row>
    <row r="20" spans="1:25" s="158" customFormat="1" ht="32.1" customHeight="1">
      <c r="A20" s="85">
        <f t="shared" si="0"/>
        <v>9</v>
      </c>
      <c r="B20" s="117" t="s">
        <v>470</v>
      </c>
      <c r="C20" s="153">
        <v>41944</v>
      </c>
      <c r="D20" s="122">
        <v>2014</v>
      </c>
      <c r="E20" s="117" t="s">
        <v>471</v>
      </c>
      <c r="F20" s="137" t="s">
        <v>514</v>
      </c>
      <c r="G20" s="192" t="s">
        <v>25</v>
      </c>
      <c r="H20" s="131" t="s">
        <v>181</v>
      </c>
      <c r="I20" s="124" t="s">
        <v>182</v>
      </c>
      <c r="J20" s="125" t="s">
        <v>183</v>
      </c>
      <c r="K20" s="168" t="s">
        <v>123</v>
      </c>
      <c r="L20" s="109">
        <v>5.8</v>
      </c>
      <c r="M20" s="109">
        <v>6</v>
      </c>
      <c r="N20" s="109">
        <v>6.2</v>
      </c>
      <c r="O20" s="109">
        <v>6.2</v>
      </c>
      <c r="P20" s="109">
        <f t="shared" si="1"/>
        <v>24.2</v>
      </c>
      <c r="Q20" s="34">
        <f t="shared" si="5"/>
        <v>60.499999999999993</v>
      </c>
      <c r="R20" s="86">
        <f t="shared" si="2"/>
        <v>14</v>
      </c>
      <c r="S20" s="109">
        <v>133.5</v>
      </c>
      <c r="T20" s="159">
        <f t="shared" si="6"/>
        <v>66.75</v>
      </c>
      <c r="U20" s="86">
        <f t="shared" si="3"/>
        <v>5</v>
      </c>
      <c r="V20" s="110"/>
      <c r="W20" s="110"/>
      <c r="X20" s="34">
        <f t="shared" si="4"/>
        <v>63.625</v>
      </c>
      <c r="Y20" s="194" t="s">
        <v>288</v>
      </c>
    </row>
    <row r="21" spans="1:25" s="158" customFormat="1" ht="32.1" customHeight="1">
      <c r="A21" s="85">
        <f t="shared" si="0"/>
        <v>10</v>
      </c>
      <c r="B21" s="293" t="s">
        <v>433</v>
      </c>
      <c r="C21" s="152">
        <v>41592</v>
      </c>
      <c r="D21" s="122">
        <v>2013</v>
      </c>
      <c r="E21" s="293" t="s">
        <v>431</v>
      </c>
      <c r="F21" s="124" t="s">
        <v>432</v>
      </c>
      <c r="G21" s="122">
        <v>3</v>
      </c>
      <c r="H21" s="332" t="s">
        <v>417</v>
      </c>
      <c r="I21" s="124" t="s">
        <v>418</v>
      </c>
      <c r="J21" s="125" t="s">
        <v>419</v>
      </c>
      <c r="K21" s="126" t="s">
        <v>420</v>
      </c>
      <c r="L21" s="109">
        <v>6.3</v>
      </c>
      <c r="M21" s="109">
        <v>6.1</v>
      </c>
      <c r="N21" s="109">
        <v>6.3</v>
      </c>
      <c r="O21" s="109">
        <v>6.3</v>
      </c>
      <c r="P21" s="109">
        <f t="shared" si="1"/>
        <v>25</v>
      </c>
      <c r="Q21" s="34">
        <f t="shared" si="5"/>
        <v>62.5</v>
      </c>
      <c r="R21" s="86">
        <f t="shared" si="2"/>
        <v>10</v>
      </c>
      <c r="S21" s="109">
        <v>128.5</v>
      </c>
      <c r="T21" s="159">
        <f t="shared" si="6"/>
        <v>64.25</v>
      </c>
      <c r="U21" s="86">
        <f t="shared" si="3"/>
        <v>10</v>
      </c>
      <c r="V21" s="110"/>
      <c r="W21" s="110"/>
      <c r="X21" s="34">
        <f t="shared" si="4"/>
        <v>63.375</v>
      </c>
      <c r="Y21" s="194" t="s">
        <v>288</v>
      </c>
    </row>
    <row r="22" spans="1:25" s="158" customFormat="1" ht="32.1" customHeight="1">
      <c r="A22" s="85">
        <f t="shared" si="0"/>
        <v>11</v>
      </c>
      <c r="B22" s="115" t="s">
        <v>375</v>
      </c>
      <c r="C22" s="153">
        <v>41426</v>
      </c>
      <c r="D22" s="122">
        <v>2013</v>
      </c>
      <c r="E22" s="380" t="s">
        <v>370</v>
      </c>
      <c r="F22" s="381" t="s">
        <v>371</v>
      </c>
      <c r="G22" s="382" t="s">
        <v>25</v>
      </c>
      <c r="H22" s="121" t="s">
        <v>372</v>
      </c>
      <c r="I22" s="124" t="s">
        <v>373</v>
      </c>
      <c r="J22" s="125" t="s">
        <v>374</v>
      </c>
      <c r="K22" s="126" t="s">
        <v>318</v>
      </c>
      <c r="L22" s="109">
        <v>6.6</v>
      </c>
      <c r="M22" s="109">
        <v>6.3</v>
      </c>
      <c r="N22" s="109">
        <v>6.3</v>
      </c>
      <c r="O22" s="109">
        <v>6.4</v>
      </c>
      <c r="P22" s="109">
        <f t="shared" si="1"/>
        <v>25.6</v>
      </c>
      <c r="Q22" s="34">
        <f t="shared" si="5"/>
        <v>64</v>
      </c>
      <c r="R22" s="86">
        <f t="shared" si="2"/>
        <v>8</v>
      </c>
      <c r="S22" s="109">
        <v>125</v>
      </c>
      <c r="T22" s="159">
        <f t="shared" si="6"/>
        <v>62.5</v>
      </c>
      <c r="U22" s="86">
        <f t="shared" si="3"/>
        <v>12</v>
      </c>
      <c r="V22" s="110"/>
      <c r="W22" s="110"/>
      <c r="X22" s="34">
        <f t="shared" si="4"/>
        <v>63.25</v>
      </c>
      <c r="Y22" s="194" t="s">
        <v>288</v>
      </c>
    </row>
    <row r="23" spans="1:25" s="158" customFormat="1" ht="32.1" customHeight="1">
      <c r="A23" s="85">
        <f t="shared" si="0"/>
        <v>12</v>
      </c>
      <c r="B23" s="300" t="s">
        <v>403</v>
      </c>
      <c r="C23" s="152">
        <v>41096</v>
      </c>
      <c r="D23" s="122">
        <v>2012</v>
      </c>
      <c r="E23" s="300" t="s">
        <v>404</v>
      </c>
      <c r="F23" s="124" t="s">
        <v>405</v>
      </c>
      <c r="G23" s="122" t="s">
        <v>288</v>
      </c>
      <c r="H23" s="114" t="s">
        <v>503</v>
      </c>
      <c r="I23" s="124" t="s">
        <v>380</v>
      </c>
      <c r="J23" s="177" t="s">
        <v>37</v>
      </c>
      <c r="K23" s="126" t="s">
        <v>318</v>
      </c>
      <c r="L23" s="109">
        <v>6.3</v>
      </c>
      <c r="M23" s="109">
        <v>6</v>
      </c>
      <c r="N23" s="109">
        <v>6.1</v>
      </c>
      <c r="O23" s="109">
        <v>6</v>
      </c>
      <c r="P23" s="109">
        <f t="shared" si="1"/>
        <v>24.4</v>
      </c>
      <c r="Q23" s="34">
        <f t="shared" si="5"/>
        <v>60.999999999999993</v>
      </c>
      <c r="R23" s="86">
        <f t="shared" si="2"/>
        <v>13</v>
      </c>
      <c r="S23" s="109">
        <v>126.5</v>
      </c>
      <c r="T23" s="159">
        <f t="shared" si="6"/>
        <v>63.25</v>
      </c>
      <c r="U23" s="86">
        <f t="shared" si="3"/>
        <v>11</v>
      </c>
      <c r="V23" s="110"/>
      <c r="W23" s="110"/>
      <c r="X23" s="34">
        <f t="shared" si="4"/>
        <v>62.125</v>
      </c>
      <c r="Y23" s="194" t="s">
        <v>199</v>
      </c>
    </row>
    <row r="24" spans="1:25" s="158" customFormat="1" ht="32.1" customHeight="1">
      <c r="A24" s="85">
        <f t="shared" si="0"/>
        <v>13</v>
      </c>
      <c r="B24" s="132" t="s">
        <v>475</v>
      </c>
      <c r="C24" s="153">
        <v>41223</v>
      </c>
      <c r="D24" s="287">
        <v>2012</v>
      </c>
      <c r="E24" s="132" t="s">
        <v>474</v>
      </c>
      <c r="F24" s="288" t="s">
        <v>473</v>
      </c>
      <c r="G24" s="287" t="s">
        <v>25</v>
      </c>
      <c r="H24" s="114" t="s">
        <v>393</v>
      </c>
      <c r="I24" s="266" t="s">
        <v>394</v>
      </c>
      <c r="J24" s="125" t="s">
        <v>395</v>
      </c>
      <c r="K24" s="126" t="s">
        <v>34</v>
      </c>
      <c r="L24" s="109">
        <v>6.3</v>
      </c>
      <c r="M24" s="109">
        <v>6</v>
      </c>
      <c r="N24" s="109">
        <v>6.3</v>
      </c>
      <c r="O24" s="109">
        <v>6.2</v>
      </c>
      <c r="P24" s="109">
        <f t="shared" si="1"/>
        <v>24.8</v>
      </c>
      <c r="Q24" s="34">
        <f t="shared" si="5"/>
        <v>62</v>
      </c>
      <c r="R24" s="86">
        <f t="shared" si="2"/>
        <v>11</v>
      </c>
      <c r="S24" s="109">
        <v>124</v>
      </c>
      <c r="T24" s="159">
        <f t="shared" si="6"/>
        <v>62</v>
      </c>
      <c r="U24" s="86">
        <f t="shared" si="3"/>
        <v>13</v>
      </c>
      <c r="V24" s="110"/>
      <c r="W24" s="110"/>
      <c r="X24" s="34">
        <f t="shared" si="4"/>
        <v>62</v>
      </c>
      <c r="Y24" s="194" t="s">
        <v>199</v>
      </c>
    </row>
    <row r="25" spans="1:25" s="158" customFormat="1" ht="32.1" customHeight="1">
      <c r="A25" s="85">
        <f t="shared" si="0"/>
        <v>14</v>
      </c>
      <c r="B25" s="48" t="s">
        <v>387</v>
      </c>
      <c r="C25" s="153">
        <v>40774</v>
      </c>
      <c r="D25" s="122">
        <v>2011</v>
      </c>
      <c r="E25" s="48" t="s">
        <v>388</v>
      </c>
      <c r="F25" s="124" t="s">
        <v>389</v>
      </c>
      <c r="G25" s="122">
        <v>3</v>
      </c>
      <c r="H25" s="114" t="s">
        <v>393</v>
      </c>
      <c r="I25" s="266" t="s">
        <v>394</v>
      </c>
      <c r="J25" s="125" t="s">
        <v>395</v>
      </c>
      <c r="K25" s="126" t="s">
        <v>318</v>
      </c>
      <c r="L25" s="109">
        <v>6.4</v>
      </c>
      <c r="M25" s="109">
        <v>6</v>
      </c>
      <c r="N25" s="109">
        <v>6.2</v>
      </c>
      <c r="O25" s="109">
        <v>6.2</v>
      </c>
      <c r="P25" s="109">
        <f t="shared" si="1"/>
        <v>24.8</v>
      </c>
      <c r="Q25" s="34">
        <f t="shared" si="5"/>
        <v>62</v>
      </c>
      <c r="R25" s="86">
        <f t="shared" si="2"/>
        <v>11</v>
      </c>
      <c r="S25" s="109">
        <v>122.5</v>
      </c>
      <c r="T25" s="159">
        <f t="shared" si="6"/>
        <v>61.25</v>
      </c>
      <c r="U25" s="86">
        <f t="shared" si="3"/>
        <v>14</v>
      </c>
      <c r="V25" s="110"/>
      <c r="W25" s="110"/>
      <c r="X25" s="34">
        <f t="shared" si="4"/>
        <v>61.625</v>
      </c>
      <c r="Y25" s="194" t="s">
        <v>199</v>
      </c>
    </row>
    <row r="26" spans="1:25" s="158" customFormat="1" ht="32.1" customHeight="1">
      <c r="A26" s="85">
        <f t="shared" si="0"/>
        <v>15</v>
      </c>
      <c r="B26" s="115" t="s">
        <v>407</v>
      </c>
      <c r="C26" s="153">
        <v>41395</v>
      </c>
      <c r="D26" s="287">
        <v>2013</v>
      </c>
      <c r="E26" s="115" t="s">
        <v>406</v>
      </c>
      <c r="F26" s="137" t="s">
        <v>514</v>
      </c>
      <c r="G26" s="287" t="s">
        <v>25</v>
      </c>
      <c r="H26" s="130" t="s">
        <v>408</v>
      </c>
      <c r="I26" s="137" t="s">
        <v>245</v>
      </c>
      <c r="J26" s="133" t="s">
        <v>122</v>
      </c>
      <c r="K26" s="126" t="s">
        <v>123</v>
      </c>
      <c r="L26" s="109">
        <v>6.3</v>
      </c>
      <c r="M26" s="109">
        <v>5.8</v>
      </c>
      <c r="N26" s="109">
        <v>6.1</v>
      </c>
      <c r="O26" s="109">
        <v>6</v>
      </c>
      <c r="P26" s="109">
        <f t="shared" si="1"/>
        <v>24.2</v>
      </c>
      <c r="Q26" s="34">
        <f t="shared" si="5"/>
        <v>60.499999999999993</v>
      </c>
      <c r="R26" s="86">
        <f t="shared" si="2"/>
        <v>14</v>
      </c>
      <c r="S26" s="109">
        <v>115</v>
      </c>
      <c r="T26" s="159">
        <f t="shared" si="6"/>
        <v>57.5</v>
      </c>
      <c r="U26" s="86">
        <f t="shared" si="3"/>
        <v>15</v>
      </c>
      <c r="V26" s="110"/>
      <c r="W26" s="110"/>
      <c r="X26" s="34">
        <f t="shared" si="4"/>
        <v>59</v>
      </c>
      <c r="Y26" s="194" t="s">
        <v>507</v>
      </c>
    </row>
    <row r="27" spans="1:25" s="158" customFormat="1" ht="32.1" customHeight="1">
      <c r="A27" s="85">
        <f t="shared" si="0"/>
        <v>16</v>
      </c>
      <c r="B27" s="117" t="s">
        <v>444</v>
      </c>
      <c r="C27" s="153">
        <v>41094</v>
      </c>
      <c r="D27" s="287">
        <v>2012</v>
      </c>
      <c r="E27" s="117" t="s">
        <v>443</v>
      </c>
      <c r="F27" s="137" t="s">
        <v>514</v>
      </c>
      <c r="G27" s="287" t="s">
        <v>25</v>
      </c>
      <c r="H27" s="114" t="s">
        <v>393</v>
      </c>
      <c r="I27" s="266" t="s">
        <v>394</v>
      </c>
      <c r="J27" s="125" t="s">
        <v>395</v>
      </c>
      <c r="K27" s="126" t="s">
        <v>34</v>
      </c>
      <c r="L27" s="109">
        <v>6</v>
      </c>
      <c r="M27" s="109">
        <v>5.8</v>
      </c>
      <c r="N27" s="109">
        <v>6.1</v>
      </c>
      <c r="O27" s="109">
        <v>6</v>
      </c>
      <c r="P27" s="109">
        <f t="shared" si="1"/>
        <v>23.9</v>
      </c>
      <c r="Q27" s="34">
        <f t="shared" si="5"/>
        <v>59.749999999999993</v>
      </c>
      <c r="R27" s="86">
        <f t="shared" si="2"/>
        <v>16</v>
      </c>
      <c r="S27" s="109">
        <v>113.5</v>
      </c>
      <c r="T27" s="159">
        <f t="shared" si="6"/>
        <v>56.75</v>
      </c>
      <c r="U27" s="86">
        <f t="shared" si="3"/>
        <v>16</v>
      </c>
      <c r="V27" s="110"/>
      <c r="W27" s="110"/>
      <c r="X27" s="34">
        <f t="shared" si="4"/>
        <v>58.25</v>
      </c>
      <c r="Y27" s="194"/>
    </row>
    <row r="28" spans="1:25" customFormat="1" ht="30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</row>
    <row r="29" spans="1:25" customFormat="1" ht="30" customHeight="1">
      <c r="A29" s="102"/>
      <c r="B29" s="102"/>
      <c r="C29" s="102"/>
      <c r="D29" s="102"/>
      <c r="E29" s="23" t="s">
        <v>2</v>
      </c>
      <c r="F29" s="101"/>
      <c r="G29" s="101"/>
      <c r="H29" s="102"/>
      <c r="I29" s="102"/>
      <c r="J29" s="103"/>
      <c r="K29" s="101" t="s">
        <v>482</v>
      </c>
      <c r="L29" s="7"/>
      <c r="M29" s="98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5" customFormat="1" ht="30" customHeight="1">
      <c r="A30" s="238"/>
      <c r="B30" s="238"/>
      <c r="C30" s="238"/>
      <c r="D30" s="238"/>
      <c r="E30" s="26" t="s">
        <v>3</v>
      </c>
      <c r="F30" s="104"/>
      <c r="G30" s="104"/>
      <c r="H30" s="100"/>
      <c r="I30" s="100"/>
      <c r="J30" s="105"/>
      <c r="K30" s="100" t="s">
        <v>480</v>
      </c>
      <c r="L30" s="7"/>
      <c r="M30" s="25"/>
      <c r="N30" s="21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4"/>
    </row>
  </sheetData>
  <sortState ref="A12:Y27">
    <sortCondition descending="1" ref="X12:X27"/>
  </sortState>
  <mergeCells count="27">
    <mergeCell ref="A7:Y7"/>
    <mergeCell ref="V10:V11"/>
    <mergeCell ref="W10:W11"/>
    <mergeCell ref="X10:X11"/>
    <mergeCell ref="Y10:Y11"/>
    <mergeCell ref="H10:H11"/>
    <mergeCell ref="I10:I11"/>
    <mergeCell ref="J10:J11"/>
    <mergeCell ref="K10:K11"/>
    <mergeCell ref="L10:R10"/>
    <mergeCell ref="S10:U10"/>
    <mergeCell ref="A8:Y8"/>
    <mergeCell ref="A9:G9"/>
    <mergeCell ref="U9:Y9"/>
    <mergeCell ref="A10:A11"/>
    <mergeCell ref="B10:B11"/>
    <mergeCell ref="C10:C11"/>
    <mergeCell ref="D10:D11"/>
    <mergeCell ref="E10:E11"/>
    <mergeCell ref="F10:F11"/>
    <mergeCell ref="G10:G11"/>
    <mergeCell ref="A6:Y6"/>
    <mergeCell ref="A2:Y2"/>
    <mergeCell ref="A1:Y1"/>
    <mergeCell ref="A5:Y5"/>
    <mergeCell ref="A3:Y3"/>
    <mergeCell ref="A4:Y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8"/>
  <sheetViews>
    <sheetView topLeftCell="A13" zoomScale="90" zoomScaleNormal="90" workbookViewId="0">
      <selection activeCell="K23" sqref="K23"/>
    </sheetView>
  </sheetViews>
  <sheetFormatPr defaultColWidth="8.88671875" defaultRowHeight="13.2"/>
  <cols>
    <col min="1" max="1" width="4.6640625" style="107" customWidth="1"/>
    <col min="2" max="2" width="24.6640625" style="240" hidden="1" customWidth="1"/>
    <col min="3" max="3" width="10.6640625" style="240" hidden="1" customWidth="1"/>
    <col min="4" max="4" width="6.6640625" style="240" hidden="1" customWidth="1"/>
    <col min="5" max="5" width="26.77734375" style="240" customWidth="1"/>
    <col min="6" max="6" width="8.6640625" style="240" hidden="1" customWidth="1"/>
    <col min="7" max="7" width="6.6640625" style="240" customWidth="1"/>
    <col min="8" max="8" width="36.77734375" style="240" customWidth="1"/>
    <col min="9" max="9" width="8.6640625" style="240" hidden="1" customWidth="1"/>
    <col min="10" max="10" width="17.6640625" style="240" hidden="1" customWidth="1"/>
    <col min="11" max="11" width="24.77734375" style="240" customWidth="1"/>
    <col min="12" max="17" width="8.6640625" style="107" customWidth="1"/>
    <col min="18" max="18" width="4.6640625" style="107" customWidth="1"/>
    <col min="19" max="19" width="6.6640625" style="107" customWidth="1"/>
    <col min="20" max="20" width="8.6640625" style="107" customWidth="1"/>
    <col min="21" max="23" width="4.6640625" style="107" customWidth="1"/>
    <col min="24" max="24" width="8.88671875" style="107" customWidth="1"/>
    <col min="25" max="25" width="6.6640625" style="107" customWidth="1"/>
    <col min="26" max="16384" width="8.88671875" style="107"/>
  </cols>
  <sheetData>
    <row r="1" spans="1:25" ht="30" customHeight="1">
      <c r="A1" s="452" t="s">
        <v>476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</row>
    <row r="2" spans="1:25" ht="25.05" customHeight="1">
      <c r="A2" s="451" t="s">
        <v>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</row>
    <row r="3" spans="1:25" ht="25.05" customHeight="1">
      <c r="A3" s="451" t="s">
        <v>331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</row>
    <row r="4" spans="1:25" ht="25.05" customHeight="1">
      <c r="A4" s="451" t="s">
        <v>273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</row>
    <row r="5" spans="1:25" ht="25.05" customHeight="1">
      <c r="A5" s="451" t="s">
        <v>107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</row>
    <row r="6" spans="1:25" ht="30" customHeight="1">
      <c r="A6" s="451" t="s">
        <v>18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</row>
    <row r="7" spans="1:25" ht="30" customHeight="1">
      <c r="A7" s="455" t="s">
        <v>104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</row>
    <row r="8" spans="1:25" ht="25.05" customHeight="1">
      <c r="A8" s="451" t="s">
        <v>103</v>
      </c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</row>
    <row r="9" spans="1:25" ht="25.05" customHeight="1">
      <c r="A9" s="419" t="s">
        <v>491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</row>
    <row r="10" spans="1:25" ht="25.05" customHeight="1">
      <c r="A10" s="460" t="s">
        <v>265</v>
      </c>
      <c r="B10" s="460"/>
      <c r="C10" s="460"/>
      <c r="D10" s="460"/>
      <c r="E10" s="460"/>
      <c r="F10" s="460"/>
      <c r="G10" s="460"/>
      <c r="H10" s="239"/>
      <c r="I10" s="239"/>
      <c r="J10" s="239"/>
      <c r="K10" s="239"/>
      <c r="L10" s="108"/>
      <c r="M10" s="108"/>
      <c r="N10" s="108"/>
      <c r="O10" s="108"/>
      <c r="P10" s="108"/>
      <c r="Q10" s="108"/>
      <c r="R10" s="108"/>
      <c r="S10" s="108"/>
      <c r="T10" s="108"/>
      <c r="U10" s="459" t="s">
        <v>330</v>
      </c>
      <c r="V10" s="459"/>
      <c r="W10" s="459"/>
      <c r="X10" s="459"/>
      <c r="Y10" s="459"/>
    </row>
    <row r="11" spans="1:25" ht="20.100000000000001" customHeight="1">
      <c r="A11" s="444" t="s">
        <v>1</v>
      </c>
      <c r="B11" s="424" t="s">
        <v>96</v>
      </c>
      <c r="C11" s="424" t="s">
        <v>97</v>
      </c>
      <c r="D11" s="395" t="s">
        <v>19</v>
      </c>
      <c r="E11" s="453" t="s">
        <v>15</v>
      </c>
      <c r="F11" s="453" t="s">
        <v>11</v>
      </c>
      <c r="G11" s="454" t="s">
        <v>10</v>
      </c>
      <c r="H11" s="453" t="s">
        <v>16</v>
      </c>
      <c r="I11" s="453" t="s">
        <v>11</v>
      </c>
      <c r="J11" s="453" t="s">
        <v>8</v>
      </c>
      <c r="K11" s="453" t="s">
        <v>4</v>
      </c>
      <c r="L11" s="445" t="s">
        <v>79</v>
      </c>
      <c r="M11" s="445"/>
      <c r="N11" s="445"/>
      <c r="O11" s="445"/>
      <c r="P11" s="445"/>
      <c r="Q11" s="445"/>
      <c r="R11" s="445"/>
      <c r="S11" s="445" t="s">
        <v>5</v>
      </c>
      <c r="T11" s="445"/>
      <c r="U11" s="445"/>
      <c r="V11" s="405" t="s">
        <v>22</v>
      </c>
      <c r="W11" s="405" t="s">
        <v>23</v>
      </c>
      <c r="X11" s="434" t="s">
        <v>20</v>
      </c>
      <c r="Y11" s="444" t="s">
        <v>13</v>
      </c>
    </row>
    <row r="12" spans="1:25" ht="39.9" customHeight="1">
      <c r="A12" s="444"/>
      <c r="B12" s="425"/>
      <c r="C12" s="425"/>
      <c r="D12" s="395"/>
      <c r="E12" s="453"/>
      <c r="F12" s="453"/>
      <c r="G12" s="453"/>
      <c r="H12" s="453"/>
      <c r="I12" s="453"/>
      <c r="J12" s="453"/>
      <c r="K12" s="453"/>
      <c r="L12" s="119" t="s">
        <v>80</v>
      </c>
      <c r="M12" s="119" t="s">
        <v>81</v>
      </c>
      <c r="N12" s="119" t="s">
        <v>82</v>
      </c>
      <c r="O12" s="119" t="s">
        <v>83</v>
      </c>
      <c r="P12" s="120" t="s">
        <v>84</v>
      </c>
      <c r="Q12" s="118" t="s">
        <v>0</v>
      </c>
      <c r="R12" s="30" t="s">
        <v>1</v>
      </c>
      <c r="S12" s="30" t="s">
        <v>14</v>
      </c>
      <c r="T12" s="118" t="s">
        <v>0</v>
      </c>
      <c r="U12" s="30" t="s">
        <v>1</v>
      </c>
      <c r="V12" s="405"/>
      <c r="W12" s="405"/>
      <c r="X12" s="456"/>
      <c r="Y12" s="457"/>
    </row>
    <row r="13" spans="1:25" s="158" customFormat="1" ht="30.6" customHeight="1">
      <c r="A13" s="85">
        <f t="shared" ref="A13:A25" si="0">RANK(X13,$X$13:$X$25,0)</f>
        <v>1</v>
      </c>
      <c r="B13" s="117" t="s">
        <v>149</v>
      </c>
      <c r="C13" s="165" t="s">
        <v>150</v>
      </c>
      <c r="D13" s="122" t="s">
        <v>146</v>
      </c>
      <c r="E13" s="117" t="s">
        <v>147</v>
      </c>
      <c r="F13" s="124" t="s">
        <v>148</v>
      </c>
      <c r="G13" s="122" t="s">
        <v>27</v>
      </c>
      <c r="H13" s="50" t="s">
        <v>504</v>
      </c>
      <c r="I13" s="137" t="s">
        <v>514</v>
      </c>
      <c r="J13" s="124" t="s">
        <v>505</v>
      </c>
      <c r="K13" s="168" t="s">
        <v>123</v>
      </c>
      <c r="L13" s="109">
        <v>7.8</v>
      </c>
      <c r="M13" s="109">
        <v>7.4</v>
      </c>
      <c r="N13" s="109">
        <v>7.5</v>
      </c>
      <c r="O13" s="109">
        <v>7.8</v>
      </c>
      <c r="P13" s="109">
        <f t="shared" ref="P13:P25" si="1">SUM(L13:O13)</f>
        <v>30.5</v>
      </c>
      <c r="Q13" s="34">
        <f t="shared" ref="Q13:Q25" si="2">P13/0.4</f>
        <v>76.25</v>
      </c>
      <c r="R13" s="86">
        <f>RANK(Q13,Q$13:Q$25,0)</f>
        <v>1</v>
      </c>
      <c r="S13" s="109">
        <v>148</v>
      </c>
      <c r="T13" s="159">
        <f t="shared" ref="T13:T25" si="3">S13/2</f>
        <v>74</v>
      </c>
      <c r="U13" s="86">
        <f t="shared" ref="U13:U25" si="4">RANK(T13,T$13:T$25,0)</f>
        <v>1</v>
      </c>
      <c r="V13" s="110"/>
      <c r="W13" s="110"/>
      <c r="X13" s="34">
        <f t="shared" ref="X13:X25" si="5">(Q13+T13)/2</f>
        <v>75.125</v>
      </c>
      <c r="Y13" s="194"/>
    </row>
    <row r="14" spans="1:25" s="158" customFormat="1" ht="32.1" customHeight="1">
      <c r="A14" s="85">
        <f t="shared" si="0"/>
        <v>2</v>
      </c>
      <c r="B14" s="117" t="s">
        <v>325</v>
      </c>
      <c r="C14" s="152">
        <v>36185</v>
      </c>
      <c r="D14" s="122" t="s">
        <v>29</v>
      </c>
      <c r="E14" s="117" t="s">
        <v>295</v>
      </c>
      <c r="F14" s="124" t="s">
        <v>58</v>
      </c>
      <c r="G14" s="122" t="s">
        <v>26</v>
      </c>
      <c r="H14" s="264" t="s">
        <v>364</v>
      </c>
      <c r="I14" s="113" t="s">
        <v>365</v>
      </c>
      <c r="J14" s="125" t="s">
        <v>122</v>
      </c>
      <c r="K14" s="126" t="s">
        <v>123</v>
      </c>
      <c r="L14" s="109">
        <v>7</v>
      </c>
      <c r="M14" s="109">
        <v>6.7</v>
      </c>
      <c r="N14" s="109">
        <v>6.9</v>
      </c>
      <c r="O14" s="109">
        <v>7</v>
      </c>
      <c r="P14" s="109">
        <f t="shared" si="1"/>
        <v>27.6</v>
      </c>
      <c r="Q14" s="34">
        <f t="shared" si="2"/>
        <v>69</v>
      </c>
      <c r="R14" s="86">
        <f>RANK(Q14,Q$13:Q$25,0)</f>
        <v>3</v>
      </c>
      <c r="S14" s="109">
        <v>139</v>
      </c>
      <c r="T14" s="159">
        <f t="shared" si="3"/>
        <v>69.5</v>
      </c>
      <c r="U14" s="86">
        <f t="shared" si="4"/>
        <v>2</v>
      </c>
      <c r="V14" s="110"/>
      <c r="W14" s="110"/>
      <c r="X14" s="34">
        <f t="shared" si="5"/>
        <v>69.25</v>
      </c>
      <c r="Y14" s="194"/>
    </row>
    <row r="15" spans="1:25" s="158" customFormat="1" ht="32.1" customHeight="1">
      <c r="A15" s="85">
        <f t="shared" si="0"/>
        <v>3</v>
      </c>
      <c r="B15" s="128" t="s">
        <v>329</v>
      </c>
      <c r="C15" s="153">
        <v>36778</v>
      </c>
      <c r="D15" s="294">
        <v>2000</v>
      </c>
      <c r="E15" s="319" t="s">
        <v>472</v>
      </c>
      <c r="F15" s="320" t="s">
        <v>328</v>
      </c>
      <c r="G15" s="294" t="s">
        <v>26</v>
      </c>
      <c r="H15" s="50" t="s">
        <v>324</v>
      </c>
      <c r="I15" s="124" t="s">
        <v>323</v>
      </c>
      <c r="J15" s="125" t="s">
        <v>122</v>
      </c>
      <c r="K15" s="126" t="s">
        <v>123</v>
      </c>
      <c r="L15" s="109">
        <v>6.8</v>
      </c>
      <c r="M15" s="109">
        <v>6.7</v>
      </c>
      <c r="N15" s="109">
        <v>6.9</v>
      </c>
      <c r="O15" s="109">
        <v>7.2</v>
      </c>
      <c r="P15" s="109">
        <f t="shared" si="1"/>
        <v>27.599999999999998</v>
      </c>
      <c r="Q15" s="34">
        <f t="shared" si="2"/>
        <v>68.999999999999986</v>
      </c>
      <c r="R15" s="86">
        <v>3</v>
      </c>
      <c r="S15" s="109">
        <v>138.5</v>
      </c>
      <c r="T15" s="159">
        <f t="shared" si="3"/>
        <v>69.25</v>
      </c>
      <c r="U15" s="86">
        <f t="shared" si="4"/>
        <v>3</v>
      </c>
      <c r="V15" s="110"/>
      <c r="W15" s="110"/>
      <c r="X15" s="34">
        <f t="shared" si="5"/>
        <v>69.125</v>
      </c>
      <c r="Y15" s="194"/>
    </row>
    <row r="16" spans="1:25" s="158" customFormat="1" ht="32.1" customHeight="1">
      <c r="A16" s="85">
        <f t="shared" si="0"/>
        <v>4</v>
      </c>
      <c r="B16" s="123" t="s">
        <v>154</v>
      </c>
      <c r="C16" s="152">
        <v>37883</v>
      </c>
      <c r="D16" s="122">
        <v>2003</v>
      </c>
      <c r="E16" s="123" t="s">
        <v>155</v>
      </c>
      <c r="F16" s="124" t="s">
        <v>156</v>
      </c>
      <c r="G16" s="122">
        <v>1</v>
      </c>
      <c r="H16" s="173" t="s">
        <v>160</v>
      </c>
      <c r="I16" s="124" t="s">
        <v>161</v>
      </c>
      <c r="J16" s="177" t="s">
        <v>162</v>
      </c>
      <c r="K16" s="126" t="s">
        <v>101</v>
      </c>
      <c r="L16" s="109">
        <v>7.5</v>
      </c>
      <c r="M16" s="109">
        <v>6.7</v>
      </c>
      <c r="N16" s="109">
        <v>6.7</v>
      </c>
      <c r="O16" s="109">
        <v>6.8</v>
      </c>
      <c r="P16" s="109">
        <f t="shared" si="1"/>
        <v>27.7</v>
      </c>
      <c r="Q16" s="34">
        <f t="shared" si="2"/>
        <v>69.25</v>
      </c>
      <c r="R16" s="86">
        <f t="shared" ref="R16:R25" si="6">RANK(Q16,Q$13:Q$25,0)</f>
        <v>2</v>
      </c>
      <c r="S16" s="109">
        <v>135</v>
      </c>
      <c r="T16" s="159">
        <f t="shared" si="3"/>
        <v>67.5</v>
      </c>
      <c r="U16" s="86">
        <f t="shared" si="4"/>
        <v>6</v>
      </c>
      <c r="V16" s="110"/>
      <c r="W16" s="110"/>
      <c r="X16" s="34">
        <f t="shared" si="5"/>
        <v>68.375</v>
      </c>
      <c r="Y16" s="194"/>
    </row>
    <row r="17" spans="1:25" s="158" customFormat="1" ht="32.1" customHeight="1">
      <c r="A17" s="85">
        <f t="shared" si="0"/>
        <v>5</v>
      </c>
      <c r="B17" s="115" t="s">
        <v>463</v>
      </c>
      <c r="C17" s="152">
        <v>40052</v>
      </c>
      <c r="D17" s="122">
        <v>2009</v>
      </c>
      <c r="E17" s="115" t="s">
        <v>495</v>
      </c>
      <c r="F17" s="124" t="s">
        <v>464</v>
      </c>
      <c r="G17" s="122" t="s">
        <v>25</v>
      </c>
      <c r="H17" s="50" t="s">
        <v>402</v>
      </c>
      <c r="I17" s="137" t="s">
        <v>514</v>
      </c>
      <c r="J17" s="125" t="s">
        <v>401</v>
      </c>
      <c r="K17" s="126" t="s">
        <v>34</v>
      </c>
      <c r="L17" s="109">
        <v>6.4</v>
      </c>
      <c r="M17" s="109">
        <v>6.5</v>
      </c>
      <c r="N17" s="109">
        <v>6.5</v>
      </c>
      <c r="O17" s="109">
        <v>6.5</v>
      </c>
      <c r="P17" s="109">
        <f t="shared" si="1"/>
        <v>25.9</v>
      </c>
      <c r="Q17" s="34">
        <f t="shared" si="2"/>
        <v>64.749999999999986</v>
      </c>
      <c r="R17" s="86">
        <f t="shared" si="6"/>
        <v>6</v>
      </c>
      <c r="S17" s="109">
        <v>136.5</v>
      </c>
      <c r="T17" s="159">
        <f t="shared" si="3"/>
        <v>68.25</v>
      </c>
      <c r="U17" s="86">
        <f t="shared" si="4"/>
        <v>5</v>
      </c>
      <c r="V17" s="110"/>
      <c r="W17" s="110"/>
      <c r="X17" s="34">
        <f t="shared" si="5"/>
        <v>66.5</v>
      </c>
      <c r="Y17" s="194" t="s">
        <v>288</v>
      </c>
    </row>
    <row r="18" spans="1:25" s="158" customFormat="1" ht="32.1" customHeight="1">
      <c r="A18" s="85">
        <f t="shared" si="0"/>
        <v>6</v>
      </c>
      <c r="B18" s="299" t="s">
        <v>399</v>
      </c>
      <c r="C18" s="152">
        <v>32716</v>
      </c>
      <c r="D18" s="122">
        <v>1989</v>
      </c>
      <c r="E18" s="299" t="s">
        <v>399</v>
      </c>
      <c r="F18" s="124" t="s">
        <v>400</v>
      </c>
      <c r="G18" s="122" t="s">
        <v>25</v>
      </c>
      <c r="H18" s="315" t="s">
        <v>402</v>
      </c>
      <c r="I18" s="137" t="s">
        <v>514</v>
      </c>
      <c r="J18" s="329" t="s">
        <v>401</v>
      </c>
      <c r="K18" s="307" t="s">
        <v>34</v>
      </c>
      <c r="L18" s="109">
        <v>6.2</v>
      </c>
      <c r="M18" s="109">
        <v>6.2</v>
      </c>
      <c r="N18" s="109">
        <v>6.5</v>
      </c>
      <c r="O18" s="109">
        <v>6.4</v>
      </c>
      <c r="P18" s="109">
        <f t="shared" si="1"/>
        <v>25.299999999999997</v>
      </c>
      <c r="Q18" s="34">
        <f t="shared" si="2"/>
        <v>63.249999999999993</v>
      </c>
      <c r="R18" s="86">
        <f t="shared" si="6"/>
        <v>9</v>
      </c>
      <c r="S18" s="109">
        <v>137.5</v>
      </c>
      <c r="T18" s="159">
        <f t="shared" si="3"/>
        <v>68.75</v>
      </c>
      <c r="U18" s="86">
        <f t="shared" si="4"/>
        <v>4</v>
      </c>
      <c r="V18" s="110"/>
      <c r="W18" s="110"/>
      <c r="X18" s="34">
        <f t="shared" si="5"/>
        <v>66</v>
      </c>
      <c r="Y18" s="194"/>
    </row>
    <row r="19" spans="1:25" s="158" customFormat="1" ht="32.1" customHeight="1">
      <c r="A19" s="85">
        <f t="shared" si="0"/>
        <v>7</v>
      </c>
      <c r="B19" s="312" t="s">
        <v>463</v>
      </c>
      <c r="C19" s="311">
        <v>40052</v>
      </c>
      <c r="D19" s="305">
        <v>2009</v>
      </c>
      <c r="E19" s="312" t="s">
        <v>495</v>
      </c>
      <c r="F19" s="306" t="s">
        <v>464</v>
      </c>
      <c r="G19" s="305" t="s">
        <v>25</v>
      </c>
      <c r="H19" s="333" t="s">
        <v>421</v>
      </c>
      <c r="I19" s="326" t="s">
        <v>422</v>
      </c>
      <c r="J19" s="329" t="s">
        <v>414</v>
      </c>
      <c r="K19" s="307" t="s">
        <v>34</v>
      </c>
      <c r="L19" s="109">
        <v>6.6</v>
      </c>
      <c r="M19" s="109">
        <v>6.4</v>
      </c>
      <c r="N19" s="109">
        <v>6.6</v>
      </c>
      <c r="O19" s="109">
        <v>6.5</v>
      </c>
      <c r="P19" s="109">
        <f t="shared" si="1"/>
        <v>26.1</v>
      </c>
      <c r="Q19" s="34">
        <f t="shared" si="2"/>
        <v>65.25</v>
      </c>
      <c r="R19" s="86">
        <f t="shared" si="6"/>
        <v>5</v>
      </c>
      <c r="S19" s="109">
        <v>132</v>
      </c>
      <c r="T19" s="159">
        <f t="shared" si="3"/>
        <v>66</v>
      </c>
      <c r="U19" s="86">
        <f t="shared" si="4"/>
        <v>8</v>
      </c>
      <c r="V19" s="110"/>
      <c r="W19" s="110"/>
      <c r="X19" s="34">
        <f t="shared" si="5"/>
        <v>65.625</v>
      </c>
      <c r="Y19" s="194" t="s">
        <v>288</v>
      </c>
    </row>
    <row r="20" spans="1:25" s="158" customFormat="1" ht="32.1" customHeight="1">
      <c r="A20" s="85">
        <f t="shared" si="0"/>
        <v>8</v>
      </c>
      <c r="B20" s="121" t="s">
        <v>409</v>
      </c>
      <c r="C20" s="153">
        <v>39667</v>
      </c>
      <c r="D20" s="122">
        <v>2008</v>
      </c>
      <c r="E20" s="121" t="s">
        <v>492</v>
      </c>
      <c r="F20" s="124" t="s">
        <v>410</v>
      </c>
      <c r="G20" s="122">
        <v>3</v>
      </c>
      <c r="H20" s="178" t="s">
        <v>412</v>
      </c>
      <c r="I20" s="124" t="s">
        <v>413</v>
      </c>
      <c r="J20" s="53" t="s">
        <v>414</v>
      </c>
      <c r="K20" s="307" t="s">
        <v>411</v>
      </c>
      <c r="L20" s="109">
        <v>6.6</v>
      </c>
      <c r="M20" s="109">
        <v>6.4</v>
      </c>
      <c r="N20" s="109">
        <v>6.5</v>
      </c>
      <c r="O20" s="109">
        <v>6.3</v>
      </c>
      <c r="P20" s="109">
        <f t="shared" si="1"/>
        <v>25.8</v>
      </c>
      <c r="Q20" s="34">
        <f t="shared" si="2"/>
        <v>64.5</v>
      </c>
      <c r="R20" s="86">
        <f t="shared" si="6"/>
        <v>7</v>
      </c>
      <c r="S20" s="109">
        <v>132.5</v>
      </c>
      <c r="T20" s="159">
        <f t="shared" si="3"/>
        <v>66.25</v>
      </c>
      <c r="U20" s="86">
        <f t="shared" si="4"/>
        <v>7</v>
      </c>
      <c r="V20" s="110"/>
      <c r="W20" s="110"/>
      <c r="X20" s="34">
        <f t="shared" si="5"/>
        <v>65.375</v>
      </c>
      <c r="Y20" s="194" t="s">
        <v>288</v>
      </c>
    </row>
    <row r="21" spans="1:25" s="158" customFormat="1" ht="31.8" customHeight="1">
      <c r="A21" s="85">
        <f t="shared" si="0"/>
        <v>9</v>
      </c>
      <c r="B21" s="379" t="s">
        <v>508</v>
      </c>
      <c r="C21" s="311">
        <v>38138</v>
      </c>
      <c r="D21" s="305">
        <v>2004</v>
      </c>
      <c r="E21" s="379" t="s">
        <v>509</v>
      </c>
      <c r="F21" s="306" t="s">
        <v>510</v>
      </c>
      <c r="G21" s="305" t="s">
        <v>25</v>
      </c>
      <c r="H21" s="376" t="s">
        <v>511</v>
      </c>
      <c r="I21" s="378" t="s">
        <v>512</v>
      </c>
      <c r="J21" s="309" t="s">
        <v>513</v>
      </c>
      <c r="K21" s="307" t="s">
        <v>34</v>
      </c>
      <c r="L21" s="109">
        <v>6.1</v>
      </c>
      <c r="M21" s="109">
        <v>6.3</v>
      </c>
      <c r="N21" s="109">
        <v>6.4</v>
      </c>
      <c r="O21" s="109">
        <v>6.5</v>
      </c>
      <c r="P21" s="109">
        <f t="shared" si="1"/>
        <v>25.299999999999997</v>
      </c>
      <c r="Q21" s="34">
        <f t="shared" si="2"/>
        <v>63.249999999999993</v>
      </c>
      <c r="R21" s="86">
        <f t="shared" si="6"/>
        <v>9</v>
      </c>
      <c r="S21" s="109">
        <v>129</v>
      </c>
      <c r="T21" s="159">
        <f t="shared" si="3"/>
        <v>64.5</v>
      </c>
      <c r="U21" s="86">
        <f t="shared" si="4"/>
        <v>11</v>
      </c>
      <c r="V21" s="110"/>
      <c r="W21" s="110"/>
      <c r="X21" s="34">
        <f t="shared" si="5"/>
        <v>63.875</v>
      </c>
      <c r="Y21" s="194"/>
    </row>
    <row r="22" spans="1:25" s="158" customFormat="1" ht="32.1" customHeight="1">
      <c r="A22" s="85">
        <f t="shared" si="0"/>
        <v>10</v>
      </c>
      <c r="B22" s="115" t="s">
        <v>463</v>
      </c>
      <c r="C22" s="152">
        <v>40052</v>
      </c>
      <c r="D22" s="122">
        <v>2009</v>
      </c>
      <c r="E22" s="115" t="s">
        <v>495</v>
      </c>
      <c r="F22" s="124" t="s">
        <v>464</v>
      </c>
      <c r="G22" s="122" t="s">
        <v>25</v>
      </c>
      <c r="H22" s="332" t="s">
        <v>417</v>
      </c>
      <c r="I22" s="124" t="s">
        <v>418</v>
      </c>
      <c r="J22" s="125" t="s">
        <v>419</v>
      </c>
      <c r="K22" s="126" t="s">
        <v>34</v>
      </c>
      <c r="L22" s="109">
        <v>6</v>
      </c>
      <c r="M22" s="109">
        <v>6.1</v>
      </c>
      <c r="N22" s="109">
        <v>6.3</v>
      </c>
      <c r="O22" s="109">
        <v>6.3</v>
      </c>
      <c r="P22" s="109">
        <f t="shared" si="1"/>
        <v>24.7</v>
      </c>
      <c r="Q22" s="34">
        <f t="shared" si="2"/>
        <v>61.749999999999993</v>
      </c>
      <c r="R22" s="86">
        <f t="shared" si="6"/>
        <v>12</v>
      </c>
      <c r="S22" s="109">
        <v>131</v>
      </c>
      <c r="T22" s="159">
        <f t="shared" si="3"/>
        <v>65.5</v>
      </c>
      <c r="U22" s="86">
        <f t="shared" si="4"/>
        <v>10</v>
      </c>
      <c r="V22" s="110"/>
      <c r="W22" s="110"/>
      <c r="X22" s="34">
        <f t="shared" si="5"/>
        <v>63.625</v>
      </c>
      <c r="Y22" s="194" t="s">
        <v>288</v>
      </c>
    </row>
    <row r="23" spans="1:25" s="158" customFormat="1" ht="32.1" customHeight="1">
      <c r="A23" s="85">
        <f t="shared" si="0"/>
        <v>11</v>
      </c>
      <c r="B23" s="312" t="s">
        <v>425</v>
      </c>
      <c r="C23" s="304">
        <v>34382</v>
      </c>
      <c r="D23" s="318">
        <v>1994</v>
      </c>
      <c r="E23" s="312" t="s">
        <v>424</v>
      </c>
      <c r="F23" s="324" t="s">
        <v>423</v>
      </c>
      <c r="G23" s="318" t="s">
        <v>25</v>
      </c>
      <c r="H23" s="315" t="s">
        <v>402</v>
      </c>
      <c r="I23" s="321" t="s">
        <v>514</v>
      </c>
      <c r="J23" s="329" t="s">
        <v>401</v>
      </c>
      <c r="K23" s="126" t="s">
        <v>506</v>
      </c>
      <c r="L23" s="109">
        <v>6</v>
      </c>
      <c r="M23" s="109">
        <v>6</v>
      </c>
      <c r="N23" s="109">
        <v>6.3</v>
      </c>
      <c r="O23" s="109">
        <v>6.2</v>
      </c>
      <c r="P23" s="109">
        <f t="shared" si="1"/>
        <v>24.5</v>
      </c>
      <c r="Q23" s="34">
        <f t="shared" si="2"/>
        <v>61.25</v>
      </c>
      <c r="R23" s="86">
        <f t="shared" si="6"/>
        <v>13</v>
      </c>
      <c r="S23" s="109">
        <v>131.5</v>
      </c>
      <c r="T23" s="159">
        <f t="shared" si="3"/>
        <v>65.75</v>
      </c>
      <c r="U23" s="86">
        <f t="shared" si="4"/>
        <v>9</v>
      </c>
      <c r="V23" s="110"/>
      <c r="W23" s="110"/>
      <c r="X23" s="34">
        <f t="shared" si="5"/>
        <v>63.5</v>
      </c>
      <c r="Y23" s="194"/>
    </row>
    <row r="24" spans="1:25" s="158" customFormat="1" ht="32.1" customHeight="1">
      <c r="A24" s="85">
        <f t="shared" si="0"/>
        <v>12</v>
      </c>
      <c r="B24" s="291" t="s">
        <v>446</v>
      </c>
      <c r="C24" s="153">
        <v>40010</v>
      </c>
      <c r="D24" s="287">
        <v>2009</v>
      </c>
      <c r="E24" s="291" t="s">
        <v>494</v>
      </c>
      <c r="F24" s="288" t="s">
        <v>445</v>
      </c>
      <c r="G24" s="287" t="s">
        <v>25</v>
      </c>
      <c r="H24" s="178" t="s">
        <v>412</v>
      </c>
      <c r="I24" s="124" t="s">
        <v>413</v>
      </c>
      <c r="J24" s="53" t="s">
        <v>414</v>
      </c>
      <c r="K24" s="126" t="s">
        <v>420</v>
      </c>
      <c r="L24" s="109">
        <v>6.4</v>
      </c>
      <c r="M24" s="109">
        <v>6.3</v>
      </c>
      <c r="N24" s="109">
        <v>6.4</v>
      </c>
      <c r="O24" s="109">
        <v>6.3</v>
      </c>
      <c r="P24" s="109">
        <f t="shared" si="1"/>
        <v>25.400000000000002</v>
      </c>
      <c r="Q24" s="159">
        <f t="shared" si="2"/>
        <v>63.5</v>
      </c>
      <c r="R24" s="86">
        <f t="shared" si="6"/>
        <v>8</v>
      </c>
      <c r="S24" s="109">
        <v>125</v>
      </c>
      <c r="T24" s="159">
        <f t="shared" si="3"/>
        <v>62.5</v>
      </c>
      <c r="U24" s="86">
        <f t="shared" si="4"/>
        <v>12</v>
      </c>
      <c r="V24" s="110"/>
      <c r="W24" s="110"/>
      <c r="X24" s="159">
        <f t="shared" si="5"/>
        <v>63</v>
      </c>
      <c r="Y24" s="194" t="s">
        <v>288</v>
      </c>
    </row>
    <row r="25" spans="1:25" s="158" customFormat="1" ht="32.1" customHeight="1">
      <c r="A25" s="85">
        <f t="shared" si="0"/>
        <v>13</v>
      </c>
      <c r="B25" s="312" t="s">
        <v>415</v>
      </c>
      <c r="C25" s="311">
        <v>40217</v>
      </c>
      <c r="D25" s="305">
        <v>2010</v>
      </c>
      <c r="E25" s="312" t="s">
        <v>493</v>
      </c>
      <c r="F25" s="306" t="s">
        <v>416</v>
      </c>
      <c r="G25" s="305" t="s">
        <v>25</v>
      </c>
      <c r="H25" s="295" t="s">
        <v>421</v>
      </c>
      <c r="I25" s="296" t="s">
        <v>422</v>
      </c>
      <c r="J25" s="125" t="s">
        <v>414</v>
      </c>
      <c r="K25" s="307" t="s">
        <v>34</v>
      </c>
      <c r="L25" s="109">
        <v>6</v>
      </c>
      <c r="M25" s="109">
        <v>6.2</v>
      </c>
      <c r="N25" s="109">
        <v>6.4</v>
      </c>
      <c r="O25" s="109">
        <v>6.3</v>
      </c>
      <c r="P25" s="109">
        <f t="shared" si="1"/>
        <v>24.900000000000002</v>
      </c>
      <c r="Q25" s="159">
        <f t="shared" si="2"/>
        <v>62.25</v>
      </c>
      <c r="R25" s="86">
        <f t="shared" si="6"/>
        <v>11</v>
      </c>
      <c r="S25" s="109">
        <v>122</v>
      </c>
      <c r="T25" s="159">
        <f t="shared" si="3"/>
        <v>61</v>
      </c>
      <c r="U25" s="86">
        <f t="shared" si="4"/>
        <v>13</v>
      </c>
      <c r="V25" s="110"/>
      <c r="W25" s="110"/>
      <c r="X25" s="159">
        <f t="shared" si="5"/>
        <v>61.625</v>
      </c>
      <c r="Y25" s="194" t="s">
        <v>199</v>
      </c>
    </row>
    <row r="26" spans="1:25" customFormat="1" ht="30" customHeight="1"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25" customFormat="1" ht="30" customHeight="1">
      <c r="A27" s="15"/>
      <c r="B27" s="102"/>
      <c r="C27" s="102"/>
      <c r="D27" s="102"/>
      <c r="E27" s="23" t="s">
        <v>2</v>
      </c>
      <c r="F27" s="101"/>
      <c r="G27" s="101"/>
      <c r="H27" s="102"/>
      <c r="I27" s="102"/>
      <c r="J27" s="103"/>
      <c r="K27" s="101" t="s">
        <v>482</v>
      </c>
      <c r="L27" s="7"/>
      <c r="M27" s="98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5" customFormat="1" ht="30" customHeight="1">
      <c r="A28" s="25"/>
      <c r="B28" s="238"/>
      <c r="C28" s="238"/>
      <c r="D28" s="238"/>
      <c r="E28" s="26" t="s">
        <v>3</v>
      </c>
      <c r="F28" s="104"/>
      <c r="G28" s="104"/>
      <c r="H28" s="100"/>
      <c r="I28" s="100"/>
      <c r="J28" s="105"/>
      <c r="K28" s="100" t="s">
        <v>480</v>
      </c>
      <c r="L28" s="7"/>
      <c r="M28" s="25"/>
      <c r="N28" s="21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4"/>
    </row>
  </sheetData>
  <sortState ref="A13:Y25">
    <sortCondition ref="A13:A25"/>
  </sortState>
  <mergeCells count="28">
    <mergeCell ref="A6:Y6"/>
    <mergeCell ref="A1:Y1"/>
    <mergeCell ref="A2:Y2"/>
    <mergeCell ref="A3:Y3"/>
    <mergeCell ref="A4:Y4"/>
    <mergeCell ref="A5:Y5"/>
    <mergeCell ref="A11:A12"/>
    <mergeCell ref="B11:B12"/>
    <mergeCell ref="C11:C12"/>
    <mergeCell ref="D11:D12"/>
    <mergeCell ref="E11:E12"/>
    <mergeCell ref="A7:Y7"/>
    <mergeCell ref="A8:Y8"/>
    <mergeCell ref="A9:Y9"/>
    <mergeCell ref="A10:G10"/>
    <mergeCell ref="U10:Y10"/>
    <mergeCell ref="Y11:Y12"/>
    <mergeCell ref="F11:F12"/>
    <mergeCell ref="G11:G12"/>
    <mergeCell ref="H11:H12"/>
    <mergeCell ref="I11:I12"/>
    <mergeCell ref="J11:J12"/>
    <mergeCell ref="K11:K12"/>
    <mergeCell ref="L11:R11"/>
    <mergeCell ref="S11:U11"/>
    <mergeCell ref="V11:V12"/>
    <mergeCell ref="W11:W12"/>
    <mergeCell ref="X11:X1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topLeftCell="A4" zoomScale="90" zoomScaleNormal="90" workbookViewId="0">
      <selection activeCell="E14" sqref="E14"/>
    </sheetView>
  </sheetViews>
  <sheetFormatPr defaultColWidth="8.88671875" defaultRowHeight="13.2"/>
  <cols>
    <col min="1" max="1" width="4.6640625" style="107" customWidth="1"/>
    <col min="2" max="2" width="24.6640625" style="107" hidden="1" customWidth="1"/>
    <col min="3" max="3" width="10.6640625" style="107" hidden="1" customWidth="1"/>
    <col min="4" max="4" width="6.6640625" style="107" hidden="1" customWidth="1"/>
    <col min="5" max="5" width="24.77734375" style="107" customWidth="1"/>
    <col min="6" max="6" width="8.6640625" style="107" hidden="1" customWidth="1"/>
    <col min="7" max="7" width="6.6640625" style="107" customWidth="1"/>
    <col min="8" max="8" width="36.77734375" style="107" customWidth="1"/>
    <col min="9" max="9" width="8.6640625" style="107" hidden="1" customWidth="1"/>
    <col min="10" max="10" width="17.6640625" style="107" hidden="1" customWidth="1"/>
    <col min="11" max="11" width="22.77734375" style="107" customWidth="1"/>
    <col min="12" max="17" width="8.6640625" style="107" customWidth="1"/>
    <col min="18" max="18" width="4.6640625" style="107" customWidth="1"/>
    <col min="19" max="19" width="6.6640625" style="107" customWidth="1"/>
    <col min="20" max="20" width="8.6640625" style="107" customWidth="1"/>
    <col min="21" max="23" width="4.6640625" style="107" customWidth="1"/>
    <col min="24" max="24" width="8.88671875" style="107"/>
    <col min="25" max="25" width="6.6640625" style="107" customWidth="1"/>
    <col min="26" max="16384" width="8.88671875" style="107"/>
  </cols>
  <sheetData>
    <row r="1" spans="1:26" ht="30" customHeight="1">
      <c r="A1" s="452" t="s">
        <v>476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</row>
    <row r="2" spans="1:26" ht="25.05" customHeight="1">
      <c r="A2" s="451" t="s">
        <v>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</row>
    <row r="3" spans="1:26" ht="25.05" customHeight="1">
      <c r="A3" s="451" t="s">
        <v>331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</row>
    <row r="4" spans="1:26" ht="25.05" customHeight="1">
      <c r="A4" s="451" t="s">
        <v>273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</row>
    <row r="5" spans="1:26" ht="25.05" customHeight="1">
      <c r="A5" s="451" t="s">
        <v>276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</row>
    <row r="6" spans="1:26" ht="30" customHeight="1">
      <c r="A6" s="451" t="s">
        <v>18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</row>
    <row r="7" spans="1:26" ht="30" customHeight="1">
      <c r="A7" s="455" t="s">
        <v>108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</row>
    <row r="8" spans="1:26" ht="25.05" customHeight="1">
      <c r="A8" s="419" t="s">
        <v>491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</row>
    <row r="9" spans="1:26" ht="25.05" customHeight="1">
      <c r="A9" s="460" t="s">
        <v>265</v>
      </c>
      <c r="B9" s="460"/>
      <c r="C9" s="460"/>
      <c r="D9" s="460"/>
      <c r="E9" s="460"/>
      <c r="F9" s="460"/>
      <c r="G9" s="460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459" t="s">
        <v>330</v>
      </c>
      <c r="V9" s="459"/>
      <c r="W9" s="459"/>
      <c r="X9" s="459"/>
      <c r="Y9" s="459"/>
    </row>
    <row r="10" spans="1:26" ht="20.100000000000001" customHeight="1">
      <c r="A10" s="444" t="s">
        <v>1</v>
      </c>
      <c r="B10" s="424" t="s">
        <v>96</v>
      </c>
      <c r="C10" s="424" t="s">
        <v>97</v>
      </c>
      <c r="D10" s="395" t="s">
        <v>19</v>
      </c>
      <c r="E10" s="453" t="s">
        <v>15</v>
      </c>
      <c r="F10" s="453" t="s">
        <v>11</v>
      </c>
      <c r="G10" s="454" t="s">
        <v>10</v>
      </c>
      <c r="H10" s="453" t="s">
        <v>16</v>
      </c>
      <c r="I10" s="453" t="s">
        <v>11</v>
      </c>
      <c r="J10" s="453" t="s">
        <v>8</v>
      </c>
      <c r="K10" s="453" t="s">
        <v>4</v>
      </c>
      <c r="L10" s="445" t="s">
        <v>79</v>
      </c>
      <c r="M10" s="445"/>
      <c r="N10" s="445"/>
      <c r="O10" s="445"/>
      <c r="P10" s="445"/>
      <c r="Q10" s="445"/>
      <c r="R10" s="445"/>
      <c r="S10" s="445" t="s">
        <v>5</v>
      </c>
      <c r="T10" s="445"/>
      <c r="U10" s="445"/>
      <c r="V10" s="405" t="s">
        <v>22</v>
      </c>
      <c r="W10" s="405" t="s">
        <v>23</v>
      </c>
      <c r="X10" s="434" t="s">
        <v>20</v>
      </c>
      <c r="Y10" s="444" t="s">
        <v>13</v>
      </c>
    </row>
    <row r="11" spans="1:26" ht="39.9" customHeight="1">
      <c r="A11" s="444"/>
      <c r="B11" s="425"/>
      <c r="C11" s="425"/>
      <c r="D11" s="395"/>
      <c r="E11" s="453"/>
      <c r="F11" s="453"/>
      <c r="G11" s="453"/>
      <c r="H11" s="453"/>
      <c r="I11" s="453"/>
      <c r="J11" s="453"/>
      <c r="K11" s="453"/>
      <c r="L11" s="119" t="s">
        <v>80</v>
      </c>
      <c r="M11" s="119" t="s">
        <v>81</v>
      </c>
      <c r="N11" s="119" t="s">
        <v>82</v>
      </c>
      <c r="O11" s="119" t="s">
        <v>83</v>
      </c>
      <c r="P11" s="120" t="s">
        <v>84</v>
      </c>
      <c r="Q11" s="118" t="s">
        <v>0</v>
      </c>
      <c r="R11" s="30" t="s">
        <v>1</v>
      </c>
      <c r="S11" s="30" t="s">
        <v>14</v>
      </c>
      <c r="T11" s="118" t="s">
        <v>0</v>
      </c>
      <c r="U11" s="30" t="s">
        <v>1</v>
      </c>
      <c r="V11" s="405"/>
      <c r="W11" s="405"/>
      <c r="X11" s="456"/>
      <c r="Y11" s="457"/>
    </row>
    <row r="12" spans="1:26" s="158" customFormat="1" ht="32.1" customHeight="1">
      <c r="A12" s="85">
        <v>1</v>
      </c>
      <c r="B12" s="303" t="s">
        <v>352</v>
      </c>
      <c r="C12" s="304">
        <v>41033</v>
      </c>
      <c r="D12" s="305">
        <v>2012</v>
      </c>
      <c r="E12" s="303" t="s">
        <v>339</v>
      </c>
      <c r="F12" s="306" t="s">
        <v>340</v>
      </c>
      <c r="G12" s="305">
        <v>3</v>
      </c>
      <c r="H12" s="377" t="s">
        <v>497</v>
      </c>
      <c r="I12" s="324" t="s">
        <v>496</v>
      </c>
      <c r="J12" s="327" t="s">
        <v>502</v>
      </c>
      <c r="K12" s="126" t="s">
        <v>337</v>
      </c>
      <c r="L12" s="109">
        <v>7.1</v>
      </c>
      <c r="M12" s="109">
        <v>6.8</v>
      </c>
      <c r="N12" s="109">
        <v>6.8</v>
      </c>
      <c r="O12" s="109">
        <v>7</v>
      </c>
      <c r="P12" s="109">
        <f t="shared" ref="P12:P17" si="0">SUM(L12:O12)</f>
        <v>27.7</v>
      </c>
      <c r="Q12" s="34">
        <f t="shared" ref="Q12:Q17" si="1">P12/0.4</f>
        <v>69.25</v>
      </c>
      <c r="R12" s="86">
        <f t="shared" ref="R12:R17" si="2">RANK(Q12,Q$12:Q$17,0)</f>
        <v>2</v>
      </c>
      <c r="S12" s="109">
        <v>171.5</v>
      </c>
      <c r="T12" s="159">
        <f t="shared" ref="T12:T17" si="3">S12/2.5</f>
        <v>68.599999999999994</v>
      </c>
      <c r="U12" s="86">
        <f t="shared" ref="U12:U17" si="4">RANK(T12,T$12:T$17,0)</f>
        <v>1</v>
      </c>
      <c r="V12" s="110"/>
      <c r="W12" s="110"/>
      <c r="X12" s="34">
        <f t="shared" ref="X12:X17" si="5">(Q12+T12)/2</f>
        <v>68.924999999999997</v>
      </c>
      <c r="Y12" s="194">
        <v>2</v>
      </c>
    </row>
    <row r="13" spans="1:26" s="158" customFormat="1" ht="32.1" customHeight="1">
      <c r="A13" s="85">
        <f>RANK(X13,$X$12:$X$17,0)</f>
        <v>2</v>
      </c>
      <c r="B13" s="313" t="s">
        <v>350</v>
      </c>
      <c r="C13" s="314" t="s">
        <v>351</v>
      </c>
      <c r="D13" s="305">
        <v>2011</v>
      </c>
      <c r="E13" s="313" t="s">
        <v>345</v>
      </c>
      <c r="F13" s="306" t="s">
        <v>346</v>
      </c>
      <c r="G13" s="305">
        <v>3</v>
      </c>
      <c r="H13" s="376" t="s">
        <v>347</v>
      </c>
      <c r="I13" s="321" t="s">
        <v>348</v>
      </c>
      <c r="J13" s="309" t="s">
        <v>349</v>
      </c>
      <c r="K13" s="126" t="s">
        <v>337</v>
      </c>
      <c r="L13" s="109">
        <v>6.9</v>
      </c>
      <c r="M13" s="109">
        <v>6.9</v>
      </c>
      <c r="N13" s="109">
        <v>6.8</v>
      </c>
      <c r="O13" s="109">
        <v>7</v>
      </c>
      <c r="P13" s="109">
        <f t="shared" si="0"/>
        <v>27.6</v>
      </c>
      <c r="Q13" s="34">
        <f t="shared" si="1"/>
        <v>69</v>
      </c>
      <c r="R13" s="86">
        <f t="shared" si="2"/>
        <v>3</v>
      </c>
      <c r="S13" s="109">
        <v>164</v>
      </c>
      <c r="T13" s="159">
        <f t="shared" si="3"/>
        <v>65.599999999999994</v>
      </c>
      <c r="U13" s="86">
        <f t="shared" si="4"/>
        <v>3</v>
      </c>
      <c r="V13" s="110"/>
      <c r="W13" s="110"/>
      <c r="X13" s="34">
        <f t="shared" si="5"/>
        <v>67.3</v>
      </c>
      <c r="Y13" s="194">
        <v>2</v>
      </c>
    </row>
    <row r="14" spans="1:26" s="158" customFormat="1" ht="32.1" customHeight="1">
      <c r="A14" s="85">
        <f>RANK(X14,$X$12:$X$17,0)</f>
        <v>3</v>
      </c>
      <c r="B14" s="303" t="s">
        <v>352</v>
      </c>
      <c r="C14" s="153">
        <v>41033</v>
      </c>
      <c r="D14" s="305">
        <v>2012</v>
      </c>
      <c r="E14" s="303" t="s">
        <v>339</v>
      </c>
      <c r="F14" s="306" t="s">
        <v>340</v>
      </c>
      <c r="G14" s="305">
        <v>3</v>
      </c>
      <c r="H14" s="375" t="s">
        <v>341</v>
      </c>
      <c r="I14" s="306" t="s">
        <v>342</v>
      </c>
      <c r="J14" s="309" t="s">
        <v>343</v>
      </c>
      <c r="K14" s="307" t="s">
        <v>344</v>
      </c>
      <c r="L14" s="109">
        <v>7.5</v>
      </c>
      <c r="M14" s="109">
        <v>6.8</v>
      </c>
      <c r="N14" s="109">
        <v>6.8</v>
      </c>
      <c r="O14" s="109">
        <v>7</v>
      </c>
      <c r="P14" s="109">
        <f t="shared" si="0"/>
        <v>28.1</v>
      </c>
      <c r="Q14" s="34">
        <f t="shared" si="1"/>
        <v>70.25</v>
      </c>
      <c r="R14" s="86">
        <f t="shared" si="2"/>
        <v>1</v>
      </c>
      <c r="S14" s="109">
        <v>159</v>
      </c>
      <c r="T14" s="159">
        <f t="shared" si="3"/>
        <v>63.6</v>
      </c>
      <c r="U14" s="86">
        <f t="shared" si="4"/>
        <v>5</v>
      </c>
      <c r="V14" s="110"/>
      <c r="W14" s="110"/>
      <c r="X14" s="34">
        <f t="shared" si="5"/>
        <v>66.924999999999997</v>
      </c>
      <c r="Y14" s="194">
        <v>3</v>
      </c>
    </row>
    <row r="15" spans="1:26" s="158" customFormat="1" ht="32.1" customHeight="1">
      <c r="A15" s="85">
        <f>RANK(X15,$X$12:$X$17,0)</f>
        <v>4</v>
      </c>
      <c r="B15" s="313" t="s">
        <v>307</v>
      </c>
      <c r="C15" s="304">
        <v>41629</v>
      </c>
      <c r="D15" s="305">
        <v>2013</v>
      </c>
      <c r="E15" s="313" t="s">
        <v>308</v>
      </c>
      <c r="F15" s="306" t="s">
        <v>309</v>
      </c>
      <c r="G15" s="305">
        <v>2</v>
      </c>
      <c r="H15" s="264" t="s">
        <v>296</v>
      </c>
      <c r="I15" s="124" t="s">
        <v>297</v>
      </c>
      <c r="J15" s="177" t="s">
        <v>298</v>
      </c>
      <c r="K15" s="126" t="s">
        <v>318</v>
      </c>
      <c r="L15" s="109">
        <v>6.8</v>
      </c>
      <c r="M15" s="109">
        <v>6.5</v>
      </c>
      <c r="N15" s="109">
        <v>6.6</v>
      </c>
      <c r="O15" s="109">
        <v>6.6</v>
      </c>
      <c r="P15" s="109">
        <f t="shared" si="0"/>
        <v>26.5</v>
      </c>
      <c r="Q15" s="34">
        <f t="shared" si="1"/>
        <v>66.25</v>
      </c>
      <c r="R15" s="86">
        <f t="shared" si="2"/>
        <v>4</v>
      </c>
      <c r="S15" s="109">
        <v>166</v>
      </c>
      <c r="T15" s="159">
        <f t="shared" si="3"/>
        <v>66.400000000000006</v>
      </c>
      <c r="U15" s="86">
        <f t="shared" si="4"/>
        <v>2</v>
      </c>
      <c r="V15" s="110"/>
      <c r="W15" s="110"/>
      <c r="X15" s="34">
        <f t="shared" si="5"/>
        <v>66.325000000000003</v>
      </c>
      <c r="Y15" s="194">
        <v>3</v>
      </c>
    </row>
    <row r="16" spans="1:26" s="158" customFormat="1" ht="32.1" customHeight="1">
      <c r="A16" s="85">
        <f>RANK(X16,$X$12:$X$17,0)</f>
        <v>5</v>
      </c>
      <c r="B16" s="317" t="s">
        <v>387</v>
      </c>
      <c r="C16" s="153">
        <v>40774</v>
      </c>
      <c r="D16" s="305">
        <v>2011</v>
      </c>
      <c r="E16" s="317" t="s">
        <v>388</v>
      </c>
      <c r="F16" s="306" t="s">
        <v>389</v>
      </c>
      <c r="G16" s="305">
        <v>3</v>
      </c>
      <c r="H16" s="45" t="s">
        <v>390</v>
      </c>
      <c r="I16" s="124" t="s">
        <v>391</v>
      </c>
      <c r="J16" s="309" t="s">
        <v>392</v>
      </c>
      <c r="K16" s="307" t="s">
        <v>318</v>
      </c>
      <c r="L16" s="109">
        <v>6.3</v>
      </c>
      <c r="M16" s="109">
        <v>6.4</v>
      </c>
      <c r="N16" s="109">
        <v>6.5</v>
      </c>
      <c r="O16" s="109">
        <v>6.4</v>
      </c>
      <c r="P16" s="109">
        <f t="shared" si="0"/>
        <v>25.6</v>
      </c>
      <c r="Q16" s="34">
        <f t="shared" si="1"/>
        <v>64</v>
      </c>
      <c r="R16" s="86">
        <f t="shared" si="2"/>
        <v>6</v>
      </c>
      <c r="S16" s="109">
        <v>162.5</v>
      </c>
      <c r="T16" s="159">
        <f t="shared" si="3"/>
        <v>65</v>
      </c>
      <c r="U16" s="86">
        <f t="shared" si="4"/>
        <v>4</v>
      </c>
      <c r="V16" s="110"/>
      <c r="W16" s="110"/>
      <c r="X16" s="34">
        <f t="shared" si="5"/>
        <v>64.5</v>
      </c>
      <c r="Y16" s="194" t="s">
        <v>288</v>
      </c>
      <c r="Z16" s="158" t="s">
        <v>499</v>
      </c>
    </row>
    <row r="17" spans="1:25" s="158" customFormat="1" ht="32.1" customHeight="1">
      <c r="A17" s="85">
        <f>RANK(X17,$X$12:$X$17,0)</f>
        <v>6</v>
      </c>
      <c r="B17" s="310" t="s">
        <v>338</v>
      </c>
      <c r="C17" s="304">
        <v>40905</v>
      </c>
      <c r="D17" s="305">
        <v>2011</v>
      </c>
      <c r="E17" s="310" t="s">
        <v>332</v>
      </c>
      <c r="F17" s="306" t="s">
        <v>333</v>
      </c>
      <c r="G17" s="322">
        <v>2</v>
      </c>
      <c r="H17" s="332" t="s">
        <v>334</v>
      </c>
      <c r="I17" s="124" t="s">
        <v>335</v>
      </c>
      <c r="J17" s="177" t="s">
        <v>336</v>
      </c>
      <c r="K17" s="307" t="s">
        <v>337</v>
      </c>
      <c r="L17" s="109">
        <v>6.9</v>
      </c>
      <c r="M17" s="109">
        <v>6.2</v>
      </c>
      <c r="N17" s="109">
        <v>6.4</v>
      </c>
      <c r="O17" s="109">
        <v>6.5</v>
      </c>
      <c r="P17" s="109">
        <f t="shared" si="0"/>
        <v>26</v>
      </c>
      <c r="Q17" s="34">
        <f t="shared" si="1"/>
        <v>65</v>
      </c>
      <c r="R17" s="86">
        <f t="shared" si="2"/>
        <v>5</v>
      </c>
      <c r="S17" s="109">
        <v>155.5</v>
      </c>
      <c r="T17" s="159">
        <f t="shared" si="3"/>
        <v>62.2</v>
      </c>
      <c r="U17" s="86">
        <f t="shared" si="4"/>
        <v>6</v>
      </c>
      <c r="V17" s="110"/>
      <c r="W17" s="110"/>
      <c r="X17" s="34">
        <f t="shared" si="5"/>
        <v>63.6</v>
      </c>
      <c r="Y17" s="194" t="s">
        <v>288</v>
      </c>
    </row>
    <row r="18" spans="1:25" customFormat="1" ht="30" customHeight="1">
      <c r="E18" s="99"/>
      <c r="F18" s="99"/>
      <c r="G18" s="99"/>
      <c r="H18" s="99"/>
      <c r="I18" s="99"/>
      <c r="J18" s="99"/>
      <c r="K18" s="99"/>
    </row>
    <row r="19" spans="1:25" customFormat="1" ht="30" customHeight="1">
      <c r="A19" s="15"/>
      <c r="B19" s="15"/>
      <c r="C19" s="15"/>
      <c r="D19" s="15"/>
      <c r="E19" s="23" t="s">
        <v>2</v>
      </c>
      <c r="F19" s="101"/>
      <c r="G19" s="101"/>
      <c r="H19" s="102"/>
      <c r="I19" s="102"/>
      <c r="J19" s="103"/>
      <c r="K19" s="101" t="s">
        <v>482</v>
      </c>
      <c r="L19" s="7"/>
      <c r="M19" s="98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5" customFormat="1" ht="30" customHeight="1">
      <c r="A20" s="25"/>
      <c r="B20" s="25"/>
      <c r="C20" s="25"/>
      <c r="D20" s="25"/>
      <c r="E20" s="26" t="s">
        <v>3</v>
      </c>
      <c r="F20" s="104"/>
      <c r="G20" s="104"/>
      <c r="H20" s="100"/>
      <c r="I20" s="100"/>
      <c r="J20" s="105"/>
      <c r="K20" s="100" t="s">
        <v>480</v>
      </c>
      <c r="L20" s="7"/>
      <c r="M20" s="25"/>
      <c r="N20" s="21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4"/>
    </row>
  </sheetData>
  <sortState ref="A12:Z17">
    <sortCondition ref="A12:A17"/>
  </sortState>
  <mergeCells count="27">
    <mergeCell ref="A6:Y6"/>
    <mergeCell ref="A1:Y1"/>
    <mergeCell ref="A2:Y2"/>
    <mergeCell ref="A3:Y3"/>
    <mergeCell ref="A4:Y4"/>
    <mergeCell ref="A5:Y5"/>
    <mergeCell ref="L10:R10"/>
    <mergeCell ref="A7:Y7"/>
    <mergeCell ref="A8:Y8"/>
    <mergeCell ref="A9:G9"/>
    <mergeCell ref="U9:Y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S10:U10"/>
    <mergeCell ref="V10:V11"/>
    <mergeCell ref="W10:W11"/>
    <mergeCell ref="X10:X11"/>
    <mergeCell ref="Y10:Y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Стартовый (2)</vt:lpstr>
      <vt:lpstr>Стартовый</vt:lpstr>
      <vt:lpstr>МП</vt:lpstr>
      <vt:lpstr>ППЮ </vt:lpstr>
      <vt:lpstr>ППЮ</vt:lpstr>
      <vt:lpstr>ЛПЮ</vt:lpstr>
      <vt:lpstr>ППД</vt:lpstr>
      <vt:lpstr>ППД(О)</vt:lpstr>
      <vt:lpstr>КПД</vt:lpstr>
      <vt:lpstr>7-лет</vt:lpstr>
      <vt:lpstr>4-лет</vt:lpstr>
      <vt:lpstr>Посадка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Olika</dc:creator>
  <cp:lastModifiedBy>matrasoved@list.ru</cp:lastModifiedBy>
  <cp:lastPrinted>2025-03-02T16:25:32Z</cp:lastPrinted>
  <dcterms:created xsi:type="dcterms:W3CDTF">2007-12-24T11:06:58Z</dcterms:created>
  <dcterms:modified xsi:type="dcterms:W3CDTF">2025-03-02T16:54:18Z</dcterms:modified>
</cp:coreProperties>
</file>